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Rok 1 - výchozí stav" sheetId="1" r:id="rId1"/>
    <sheet name="Rok 2" sheetId="2" r:id="rId2"/>
    <sheet name="Rok 3" sheetId="3" r:id="rId3"/>
    <sheet name="Rok 4" sheetId="4" r:id="rId4"/>
    <sheet name="Rok 5" sheetId="5" r:id="rId5"/>
  </sheets>
  <definedNames/>
  <calcPr fullCalcOnLoad="1"/>
</workbook>
</file>

<file path=xl/sharedStrings.xml><?xml version="1.0" encoding="utf-8"?>
<sst xmlns="http://schemas.openxmlformats.org/spreadsheetml/2006/main" count="982" uniqueCount="138">
  <si>
    <t xml:space="preserve">ROZPOČET DOMÁCNOSTI </t>
  </si>
  <si>
    <t>Jméno domácnosti Pohodovi - A</t>
  </si>
  <si>
    <t>ROK 1</t>
  </si>
  <si>
    <t>strana 1</t>
  </si>
  <si>
    <t>ROK 1 - VÝCHOZÍ STAV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</si>
  <si>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</si>
  <si>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</si>
  <si>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</si>
  <si>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</si>
  <si>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</si>
  <si>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</si>
  <si>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</si>
  <si>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</si>
  <si>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</si>
  <si>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</si>
  <si>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</si>
  <si>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</si>
  <si>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PŘEVEDENO
DO ROKU 2</t>
  </si>
  <si>
    <t>Aktuální finanční hotovost</t>
  </si>
  <si>
    <t>Měsíční příjmy domácnosti</t>
  </si>
  <si>
    <t>Druh příjmu</t>
  </si>
  <si>
    <t>položka</t>
  </si>
  <si>
    <t>částka</t>
  </si>
  <si>
    <t>celkem za rok</t>
  </si>
  <si>
    <t>Pravidelný</t>
  </si>
  <si>
    <t>Čistá mzda 1</t>
  </si>
  <si>
    <t>Čistá mzda 2</t>
  </si>
  <si>
    <t>Celkem z Pravidelný</t>
  </si>
  <si>
    <t>Nepravidelný</t>
  </si>
  <si>
    <t>Brigáda</t>
  </si>
  <si>
    <t>Odměny, výhra, dědictví,..</t>
  </si>
  <si>
    <t>Celkem z Nepravidelný</t>
  </si>
  <si>
    <t>CELKOVÉ PŘÍJMY</t>
  </si>
  <si>
    <t>Měsíční výdaje domácnosti</t>
  </si>
  <si>
    <t>Druh výdaje</t>
  </si>
  <si>
    <t>Bydlení</t>
  </si>
  <si>
    <t>Nájemné</t>
  </si>
  <si>
    <t>Hypotéka</t>
  </si>
  <si>
    <t>Fond oprav, údržby</t>
  </si>
  <si>
    <t>Telefon</t>
  </si>
  <si>
    <t>Mobilní telefon</t>
  </si>
  <si>
    <t>Elektřina</t>
  </si>
  <si>
    <t>Vytápění - dřevo</t>
  </si>
  <si>
    <t>Vodné a stočné</t>
  </si>
  <si>
    <t>Kabelová televize</t>
  </si>
  <si>
    <t>Poplatek za televizi</t>
  </si>
  <si>
    <t>Poplatek za rozhlas</t>
  </si>
  <si>
    <t>Likvidace odpadu</t>
  </si>
  <si>
    <t>Jiné</t>
  </si>
  <si>
    <t>Celkem z Bydlení</t>
  </si>
  <si>
    <t>Doprava</t>
  </si>
  <si>
    <t>Jízdné</t>
  </si>
  <si>
    <t>Povinné ručení</t>
  </si>
  <si>
    <t>Pojištění automobilu</t>
  </si>
  <si>
    <t>Údržba automobilu</t>
  </si>
  <si>
    <t>Celkem z Doprava</t>
  </si>
  <si>
    <t>Pojištění</t>
  </si>
  <si>
    <t>Nemovitosti</t>
  </si>
  <si>
    <t>Úrazové pojištění</t>
  </si>
  <si>
    <t>Životní pojištění</t>
  </si>
  <si>
    <t>Jiné -penzijní</t>
  </si>
  <si>
    <t>Celkem z Pojištění</t>
  </si>
  <si>
    <t>Jídlo</t>
  </si>
  <si>
    <t>Nákup potravin</t>
  </si>
  <si>
    <t>Jídlo v restauracích</t>
  </si>
  <si>
    <t>Závodní stravování</t>
  </si>
  <si>
    <t>Celkem z Jídlo</t>
  </si>
  <si>
    <t>strana 2</t>
  </si>
  <si>
    <t>Děti</t>
  </si>
  <si>
    <t>Oblečení</t>
  </si>
  <si>
    <t>Hračky a hry</t>
  </si>
  <si>
    <t>Školné</t>
  </si>
  <si>
    <t>-</t>
  </si>
  <si>
    <t>Školní potřeby</t>
  </si>
  <si>
    <t>Peníze na obědy</t>
  </si>
  <si>
    <t>Poplatky za zájmové org.</t>
  </si>
  <si>
    <t>Hlídání</t>
  </si>
  <si>
    <t>Celkem z Děti</t>
  </si>
  <si>
    <t>Domácí zvířata</t>
  </si>
  <si>
    <t>Krmení</t>
  </si>
  <si>
    <t>Lékařská péče</t>
  </si>
  <si>
    <t>Celkem z Domácí zvířata</t>
  </si>
  <si>
    <t>Dospělí</t>
  </si>
  <si>
    <t>Poplatky za osobní zájmy</t>
  </si>
  <si>
    <t>Celkem z Dospělí</t>
  </si>
  <si>
    <t>Zábava</t>
  </si>
  <si>
    <t>Celkem z Zábava</t>
  </si>
  <si>
    <t>Půjčky</t>
  </si>
  <si>
    <t>Osobní půjčky</t>
  </si>
  <si>
    <t>Studentské půjčky</t>
  </si>
  <si>
    <t>Kreditní karta</t>
  </si>
  <si>
    <t>Celkem z Půjčky</t>
  </si>
  <si>
    <t>Úspory, investice</t>
  </si>
  <si>
    <t>Penzijní připojištění</t>
  </si>
  <si>
    <t>Stavební spoření</t>
  </si>
  <si>
    <t>Spoření na vzdělání</t>
  </si>
  <si>
    <t>Celkem z Úspory, investice</t>
  </si>
  <si>
    <t>Další výdaje</t>
  </si>
  <si>
    <t>Dovolená</t>
  </si>
  <si>
    <t>Auto - leasing</t>
  </si>
  <si>
    <t>Vybavení domácnosti</t>
  </si>
  <si>
    <t>Celkem z Další výdaje</t>
  </si>
  <si>
    <t>CELKOVÉ VÝDAJE</t>
  </si>
  <si>
    <t>Měsíční bilance</t>
  </si>
  <si>
    <t>roční bilance</t>
  </si>
  <si>
    <t>rozdíl průběžných příjmů a průběžných výdajů</t>
  </si>
  <si>
    <t>Finanční hotovost domácnosti</t>
  </si>
  <si>
    <t>Celková aktuální finanční hotovost domácnosti</t>
  </si>
  <si>
    <t>Spotřebitelský úvěr 2000 Kč/měs., leště 13 měsíců</t>
  </si>
  <si>
    <t>Leasing auto 6000 Kč/měs., ještě 32 měsíců</t>
  </si>
  <si>
    <t>Hypotéka dům 11000Kč/měs., ještě 24 měsíců</t>
  </si>
  <si>
    <t>Vkladní knížka (výpovědní lhůta 6 měs.) 240 000 Kč</t>
  </si>
  <si>
    <t>ROK 2</t>
  </si>
  <si>
    <t>celkem 
za rok</t>
  </si>
  <si>
    <t>PŘEVEDENO
DO ROKU 3</t>
  </si>
  <si>
    <t>celkem</t>
  </si>
  <si>
    <t>Auto - úvěr</t>
  </si>
  <si>
    <t>auto, lednička</t>
  </si>
  <si>
    <t>pračka x myčka</t>
  </si>
  <si>
    <t>celková bilance</t>
  </si>
  <si>
    <t>březen běžné  účty vybrat 240000</t>
  </si>
  <si>
    <t>Spotřebitelský úvěr 2000 Kč/měs., leště 1 měsíc</t>
  </si>
  <si>
    <t>V květnu snížení nákladů na os. zájmy, hračky dětí a kroužky dětí</t>
  </si>
  <si>
    <t>Hypotéka dům 11000Kč/měs., ještě 12 měsíců</t>
  </si>
  <si>
    <t>Březen úvěr na auto 36 měsíců, 3565Kč/měs.</t>
  </si>
  <si>
    <t>V květnu koupena nová lednička a pračka?</t>
  </si>
  <si>
    <t>Leasing auto 6000 Kč/měs., ještě 20 měsíců</t>
  </si>
  <si>
    <t>V květnu zdražení elektřiny na 700 Kč/měsíc a vody na 1056 Kč/měsíc</t>
  </si>
  <si>
    <t>ROK 3</t>
  </si>
  <si>
    <t>PŘEVEDENO
DO ROKU 4</t>
  </si>
  <si>
    <t>Domácí kino</t>
  </si>
  <si>
    <t>Leasing auto 6000 Kč/měs., ještě 8 měsíců do srpna, od září nutno povinné ručení a havar. pojištění</t>
  </si>
  <si>
    <t>úvěr na auto 26 měsíců, 3565Kč/měs.</t>
  </si>
  <si>
    <t>Rok 2 - v květnu - zdražení elektřiny na 700 Kč/měsíc a vody na 1056 Kč/měsíc</t>
  </si>
  <si>
    <t>ROK 4</t>
  </si>
  <si>
    <t>PŘEVEDENO
DO ROKU 5</t>
  </si>
  <si>
    <t>ROK 5</t>
  </si>
  <si>
    <t>KONEČNÝ STAV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</si>
</sst>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#,##0&quot; Kč&quot;"/>
    <numFmt numFmtId="166" formatCode="#,##0\ [$Kč-405];[Red]\-#,##0\ [$Kč-405]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17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1" fillId="17" borderId="0" xfId="0" applyFont="1" applyFill="1" applyAlignment="1">
      <alignment/>
    </xf>
    <xf numFmtId="164" fontId="23" fillId="25" borderId="11" xfId="0" applyNumberFormat="1" applyFont="1" applyFill="1" applyBorder="1" applyAlignment="1">
      <alignment horizontal="right"/>
    </xf>
    <xf numFmtId="164" fontId="23" fillId="25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18" borderId="13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3" fillId="18" borderId="11" xfId="0" applyFont="1" applyFill="1" applyBorder="1" applyAlignment="1">
      <alignment horizontal="center"/>
    </xf>
    <xf numFmtId="0" fontId="23" fillId="18" borderId="12" xfId="0" applyFont="1" applyFill="1" applyBorder="1" applyAlignment="1">
      <alignment horizontal="center"/>
    </xf>
    <xf numFmtId="0" fontId="0" fillId="10" borderId="14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165" fontId="0" fillId="10" borderId="15" xfId="0" applyNumberFormat="1" applyFill="1" applyBorder="1" applyAlignment="1">
      <alignment/>
    </xf>
    <xf numFmtId="165" fontId="0" fillId="10" borderId="16" xfId="0" applyNumberForma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10" borderId="18" xfId="0" applyFont="1" applyFill="1" applyBorder="1" applyAlignment="1">
      <alignment/>
    </xf>
    <xf numFmtId="165" fontId="0" fillId="10" borderId="19" xfId="0" applyNumberFormat="1" applyFill="1" applyBorder="1" applyAlignment="1">
      <alignment/>
    </xf>
    <xf numFmtId="165" fontId="0" fillId="10" borderId="18" xfId="0" applyNumberFormat="1" applyFill="1" applyBorder="1" applyAlignment="1">
      <alignment/>
    </xf>
    <xf numFmtId="165" fontId="0" fillId="10" borderId="20" xfId="0" applyNumberFormat="1" applyFill="1" applyBorder="1" applyAlignment="1">
      <alignment/>
    </xf>
    <xf numFmtId="0" fontId="0" fillId="10" borderId="21" xfId="0" applyFont="1" applyFill="1" applyBorder="1" applyAlignment="1">
      <alignment/>
    </xf>
    <xf numFmtId="0" fontId="0" fillId="10" borderId="22" xfId="0" applyFont="1" applyFill="1" applyBorder="1" applyAlignment="1">
      <alignment/>
    </xf>
    <xf numFmtId="165" fontId="0" fillId="10" borderId="22" xfId="0" applyNumberFormat="1" applyFill="1" applyBorder="1" applyAlignment="1">
      <alignment/>
    </xf>
    <xf numFmtId="165" fontId="24" fillId="10" borderId="22" xfId="0" applyNumberFormat="1" applyFont="1" applyFill="1" applyBorder="1" applyAlignment="1">
      <alignment/>
    </xf>
    <xf numFmtId="165" fontId="0" fillId="10" borderId="23" xfId="0" applyNumberFormat="1" applyFill="1" applyBorder="1" applyAlignment="1">
      <alignment/>
    </xf>
    <xf numFmtId="0" fontId="23" fillId="10" borderId="13" xfId="0" applyNumberFormat="1" applyFont="1" applyFill="1" applyBorder="1" applyAlignment="1">
      <alignment/>
    </xf>
    <xf numFmtId="0" fontId="0" fillId="10" borderId="11" xfId="0" applyFont="1" applyFill="1" applyBorder="1" applyAlignment="1">
      <alignment/>
    </xf>
    <xf numFmtId="165" fontId="0" fillId="10" borderId="11" xfId="0" applyNumberFormat="1" applyFill="1" applyBorder="1" applyAlignment="1">
      <alignment/>
    </xf>
    <xf numFmtId="165" fontId="0" fillId="10" borderId="12" xfId="0" applyNumberFormat="1" applyFill="1" applyBorder="1" applyAlignment="1">
      <alignment/>
    </xf>
    <xf numFmtId="0" fontId="23" fillId="10" borderId="13" xfId="0" applyFont="1" applyFill="1" applyBorder="1" applyAlignment="1">
      <alignment/>
    </xf>
    <xf numFmtId="0" fontId="23" fillId="19" borderId="24" xfId="0" applyFont="1" applyFill="1" applyBorder="1" applyAlignment="1">
      <alignment/>
    </xf>
    <xf numFmtId="0" fontId="0" fillId="19" borderId="25" xfId="0" applyFont="1" applyFill="1" applyBorder="1" applyAlignment="1">
      <alignment/>
    </xf>
    <xf numFmtId="165" fontId="23" fillId="19" borderId="25" xfId="0" applyNumberFormat="1" applyFont="1" applyFill="1" applyBorder="1" applyAlignment="1">
      <alignment/>
    </xf>
    <xf numFmtId="165" fontId="23" fillId="19" borderId="26" xfId="0" applyNumberFormat="1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15" xfId="0" applyFont="1" applyFill="1" applyBorder="1" applyAlignment="1">
      <alignment wrapText="1"/>
    </xf>
    <xf numFmtId="166" fontId="0" fillId="4" borderId="15" xfId="0" applyNumberFormat="1" applyFill="1" applyBorder="1" applyAlignment="1">
      <alignment/>
    </xf>
    <xf numFmtId="166" fontId="0" fillId="4" borderId="16" xfId="0" applyNumberFormat="1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28" xfId="0" applyFont="1" applyFill="1" applyBorder="1" applyAlignment="1">
      <alignment wrapText="1"/>
    </xf>
    <xf numFmtId="166" fontId="0" fillId="4" borderId="28" xfId="0" applyNumberFormat="1" applyFill="1" applyBorder="1" applyAlignment="1">
      <alignment/>
    </xf>
    <xf numFmtId="166" fontId="0" fillId="4" borderId="29" xfId="0" applyNumberForma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ont="1" applyFill="1" applyBorder="1" applyAlignment="1">
      <alignment wrapText="1"/>
    </xf>
    <xf numFmtId="166" fontId="0" fillId="4" borderId="22" xfId="0" applyNumberFormat="1" applyFill="1" applyBorder="1" applyAlignment="1">
      <alignment/>
    </xf>
    <xf numFmtId="166" fontId="0" fillId="4" borderId="23" xfId="0" applyNumberFormat="1" applyFill="1" applyBorder="1" applyAlignment="1">
      <alignment/>
    </xf>
    <xf numFmtId="0" fontId="23" fillId="0" borderId="0" xfId="0" applyFont="1" applyFill="1" applyAlignment="1">
      <alignment/>
    </xf>
    <xf numFmtId="0" fontId="23" fillId="4" borderId="13" xfId="0" applyNumberFormat="1" applyFont="1" applyFill="1" applyBorder="1" applyAlignment="1">
      <alignment horizontal="left"/>
    </xf>
    <xf numFmtId="0" fontId="23" fillId="4" borderId="11" xfId="0" applyFont="1" applyFill="1" applyBorder="1" applyAlignment="1">
      <alignment horizontal="left" wrapText="1"/>
    </xf>
    <xf numFmtId="166" fontId="23" fillId="4" borderId="11" xfId="0" applyNumberFormat="1" applyFont="1" applyFill="1" applyBorder="1" applyAlignment="1">
      <alignment/>
    </xf>
    <xf numFmtId="166" fontId="23" fillId="4" borderId="12" xfId="0" applyNumberFormat="1" applyFont="1" applyFill="1" applyBorder="1" applyAlignment="1">
      <alignment/>
    </xf>
    <xf numFmtId="0" fontId="23" fillId="17" borderId="0" xfId="0" applyFont="1" applyFill="1" applyAlignment="1">
      <alignment/>
    </xf>
    <xf numFmtId="0" fontId="0" fillId="11" borderId="14" xfId="0" applyFont="1" applyFill="1" applyBorder="1" applyAlignment="1">
      <alignment horizontal="left"/>
    </xf>
    <xf numFmtId="0" fontId="0" fillId="11" borderId="15" xfId="0" applyFont="1" applyFill="1" applyBorder="1" applyAlignment="1">
      <alignment horizontal="left" wrapText="1"/>
    </xf>
    <xf numFmtId="166" fontId="0" fillId="11" borderId="15" xfId="0" applyNumberFormat="1" applyFill="1" applyBorder="1" applyAlignment="1">
      <alignment/>
    </xf>
    <xf numFmtId="166" fontId="0" fillId="11" borderId="16" xfId="0" applyNumberFormat="1" applyFill="1" applyBorder="1" applyAlignment="1">
      <alignment/>
    </xf>
    <xf numFmtId="0" fontId="0" fillId="11" borderId="27" xfId="0" applyFont="1" applyFill="1" applyBorder="1" applyAlignment="1">
      <alignment horizontal="left"/>
    </xf>
    <xf numFmtId="0" fontId="0" fillId="11" borderId="28" xfId="0" applyFont="1" applyFill="1" applyBorder="1" applyAlignment="1">
      <alignment horizontal="left" wrapText="1"/>
    </xf>
    <xf numFmtId="166" fontId="0" fillId="11" borderId="28" xfId="0" applyNumberFormat="1" applyFill="1" applyBorder="1" applyAlignment="1">
      <alignment/>
    </xf>
    <xf numFmtId="166" fontId="0" fillId="11" borderId="29" xfId="0" applyNumberFormat="1" applyFill="1" applyBorder="1" applyAlignment="1">
      <alignment/>
    </xf>
    <xf numFmtId="0" fontId="0" fillId="11" borderId="21" xfId="0" applyFont="1" applyFill="1" applyBorder="1" applyAlignment="1">
      <alignment horizontal="left"/>
    </xf>
    <xf numFmtId="0" fontId="0" fillId="11" borderId="22" xfId="0" applyFont="1" applyFill="1" applyBorder="1" applyAlignment="1">
      <alignment horizontal="left" wrapText="1"/>
    </xf>
    <xf numFmtId="166" fontId="0" fillId="11" borderId="22" xfId="0" applyNumberFormat="1" applyFill="1" applyBorder="1" applyAlignment="1">
      <alignment/>
    </xf>
    <xf numFmtId="166" fontId="0" fillId="11" borderId="23" xfId="0" applyNumberFormat="1" applyFill="1" applyBorder="1" applyAlignment="1">
      <alignment/>
    </xf>
    <xf numFmtId="0" fontId="23" fillId="11" borderId="13" xfId="0" applyFont="1" applyFill="1" applyBorder="1" applyAlignment="1">
      <alignment horizontal="left"/>
    </xf>
    <xf numFmtId="0" fontId="23" fillId="11" borderId="11" xfId="0" applyFont="1" applyFill="1" applyBorder="1" applyAlignment="1">
      <alignment horizontal="left" wrapText="1"/>
    </xf>
    <xf numFmtId="166" fontId="23" fillId="11" borderId="11" xfId="0" applyNumberFormat="1" applyFont="1" applyFill="1" applyBorder="1" applyAlignment="1">
      <alignment/>
    </xf>
    <xf numFmtId="166" fontId="23" fillId="11" borderId="12" xfId="0" applyNumberFormat="1" applyFont="1" applyFill="1" applyBorder="1" applyAlignment="1">
      <alignment/>
    </xf>
    <xf numFmtId="0" fontId="0" fillId="8" borderId="14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left" wrapText="1"/>
    </xf>
    <xf numFmtId="166" fontId="0" fillId="8" borderId="15" xfId="0" applyNumberFormat="1" applyFill="1" applyBorder="1" applyAlignment="1">
      <alignment/>
    </xf>
    <xf numFmtId="166" fontId="0" fillId="8" borderId="16" xfId="0" applyNumberFormat="1" applyFill="1" applyBorder="1" applyAlignment="1">
      <alignment/>
    </xf>
    <xf numFmtId="0" fontId="0" fillId="8" borderId="27" xfId="0" applyFont="1" applyFill="1" applyBorder="1" applyAlignment="1">
      <alignment horizontal="left"/>
    </xf>
    <xf numFmtId="0" fontId="0" fillId="8" borderId="28" xfId="0" applyFont="1" applyFill="1" applyBorder="1" applyAlignment="1">
      <alignment horizontal="left" wrapText="1"/>
    </xf>
    <xf numFmtId="166" fontId="0" fillId="8" borderId="28" xfId="0" applyNumberFormat="1" applyFill="1" applyBorder="1" applyAlignment="1">
      <alignment/>
    </xf>
    <xf numFmtId="166" fontId="0" fillId="8" borderId="29" xfId="0" applyNumberFormat="1" applyFill="1" applyBorder="1" applyAlignment="1">
      <alignment/>
    </xf>
    <xf numFmtId="0" fontId="0" fillId="8" borderId="21" xfId="0" applyFont="1" applyFill="1" applyBorder="1" applyAlignment="1">
      <alignment horizontal="left"/>
    </xf>
    <xf numFmtId="0" fontId="0" fillId="8" borderId="22" xfId="0" applyFont="1" applyFill="1" applyBorder="1" applyAlignment="1">
      <alignment horizontal="left" wrapText="1"/>
    </xf>
    <xf numFmtId="166" fontId="0" fillId="8" borderId="22" xfId="0" applyNumberFormat="1" applyFill="1" applyBorder="1" applyAlignment="1">
      <alignment/>
    </xf>
    <xf numFmtId="166" fontId="0" fillId="8" borderId="23" xfId="0" applyNumberFormat="1" applyFill="1" applyBorder="1" applyAlignment="1">
      <alignment/>
    </xf>
    <xf numFmtId="0" fontId="23" fillId="8" borderId="13" xfId="0" applyFont="1" applyFill="1" applyBorder="1" applyAlignment="1">
      <alignment horizontal="left"/>
    </xf>
    <xf numFmtId="0" fontId="23" fillId="8" borderId="11" xfId="0" applyFont="1" applyFill="1" applyBorder="1" applyAlignment="1">
      <alignment horizontal="left" wrapText="1"/>
    </xf>
    <xf numFmtId="166" fontId="23" fillId="8" borderId="11" xfId="0" applyNumberFormat="1" applyFont="1" applyFill="1" applyBorder="1" applyAlignment="1">
      <alignment/>
    </xf>
    <xf numFmtId="166" fontId="23" fillId="8" borderId="12" xfId="0" applyNumberFormat="1" applyFont="1" applyFill="1" applyBorder="1" applyAlignment="1">
      <alignment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 wrapText="1"/>
    </xf>
    <xf numFmtId="166" fontId="0" fillId="3" borderId="15" xfId="0" applyNumberFormat="1" applyFill="1" applyBorder="1" applyAlignment="1">
      <alignment/>
    </xf>
    <xf numFmtId="166" fontId="0" fillId="3" borderId="16" xfId="0" applyNumberFormat="1" applyFill="1" applyBorder="1" applyAlignment="1">
      <alignment/>
    </xf>
    <xf numFmtId="0" fontId="0" fillId="3" borderId="27" xfId="0" applyFont="1" applyFill="1" applyBorder="1" applyAlignment="1">
      <alignment horizontal="left"/>
    </xf>
    <xf numFmtId="0" fontId="0" fillId="3" borderId="28" xfId="0" applyFont="1" applyFill="1" applyBorder="1" applyAlignment="1">
      <alignment horizontal="left" wrapText="1"/>
    </xf>
    <xf numFmtId="166" fontId="0" fillId="3" borderId="28" xfId="0" applyNumberFormat="1" applyFill="1" applyBorder="1" applyAlignment="1">
      <alignment/>
    </xf>
    <xf numFmtId="166" fontId="0" fillId="3" borderId="29" xfId="0" applyNumberFormat="1" applyFill="1" applyBorder="1" applyAlignment="1">
      <alignment/>
    </xf>
    <xf numFmtId="0" fontId="0" fillId="3" borderId="21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 wrapText="1"/>
    </xf>
    <xf numFmtId="166" fontId="0" fillId="3" borderId="22" xfId="0" applyNumberFormat="1" applyFill="1" applyBorder="1" applyAlignment="1">
      <alignment/>
    </xf>
    <xf numFmtId="166" fontId="0" fillId="3" borderId="23" xfId="0" applyNumberFormat="1" applyFill="1" applyBorder="1" applyAlignment="1">
      <alignment/>
    </xf>
    <xf numFmtId="166" fontId="23" fillId="3" borderId="11" xfId="0" applyNumberFormat="1" applyFont="1" applyFill="1" applyBorder="1" applyAlignment="1">
      <alignment/>
    </xf>
    <xf numFmtId="166" fontId="23" fillId="3" borderId="12" xfId="0" applyNumberFormat="1" applyFont="1" applyFill="1" applyBorder="1" applyAlignment="1">
      <alignment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 wrapText="1"/>
    </xf>
    <xf numFmtId="166" fontId="0" fillId="2" borderId="15" xfId="0" applyNumberFormat="1" applyFill="1" applyBorder="1" applyAlignment="1">
      <alignment/>
    </xf>
    <xf numFmtId="166" fontId="0" fillId="2" borderId="16" xfId="0" applyNumberFormat="1" applyFill="1" applyBorder="1" applyAlignment="1">
      <alignment/>
    </xf>
    <xf numFmtId="0" fontId="0" fillId="2" borderId="27" xfId="0" applyFont="1" applyFill="1" applyBorder="1" applyAlignment="1">
      <alignment horizontal="left"/>
    </xf>
    <xf numFmtId="0" fontId="0" fillId="2" borderId="28" xfId="0" applyFont="1" applyFill="1" applyBorder="1" applyAlignment="1">
      <alignment horizontal="left" wrapText="1"/>
    </xf>
    <xf numFmtId="166" fontId="0" fillId="2" borderId="28" xfId="0" applyNumberFormat="1" applyFill="1" applyBorder="1" applyAlignment="1">
      <alignment/>
    </xf>
    <xf numFmtId="166" fontId="0" fillId="2" borderId="29" xfId="0" applyNumberFormat="1" applyFill="1" applyBorder="1" applyAlignment="1">
      <alignment/>
    </xf>
    <xf numFmtId="166" fontId="0" fillId="2" borderId="28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166" fontId="0" fillId="2" borderId="22" xfId="0" applyNumberFormat="1" applyFill="1" applyBorder="1" applyAlignment="1">
      <alignment/>
    </xf>
    <xf numFmtId="166" fontId="0" fillId="2" borderId="23" xfId="0" applyNumberFormat="1" applyFill="1" applyBorder="1" applyAlignment="1">
      <alignment/>
    </xf>
    <xf numFmtId="166" fontId="23" fillId="2" borderId="11" xfId="0" applyNumberFormat="1" applyFont="1" applyFill="1" applyBorder="1" applyAlignment="1">
      <alignment/>
    </xf>
    <xf numFmtId="166" fontId="23" fillId="2" borderId="12" xfId="0" applyNumberFormat="1" applyFont="1" applyFill="1" applyBorder="1" applyAlignment="1">
      <alignment/>
    </xf>
    <xf numFmtId="0" fontId="0" fillId="26" borderId="14" xfId="0" applyFont="1" applyFill="1" applyBorder="1" applyAlignment="1">
      <alignment horizontal="left"/>
    </xf>
    <xf numFmtId="0" fontId="0" fillId="26" borderId="15" xfId="0" applyFont="1" applyFill="1" applyBorder="1" applyAlignment="1">
      <alignment horizontal="left" wrapText="1"/>
    </xf>
    <xf numFmtId="166" fontId="0" fillId="26" borderId="15" xfId="0" applyNumberFormat="1" applyFill="1" applyBorder="1" applyAlignment="1">
      <alignment/>
    </xf>
    <xf numFmtId="166" fontId="0" fillId="26" borderId="16" xfId="0" applyNumberFormat="1" applyFill="1" applyBorder="1" applyAlignment="1">
      <alignment/>
    </xf>
    <xf numFmtId="0" fontId="0" fillId="26" borderId="27" xfId="0" applyFont="1" applyFill="1" applyBorder="1" applyAlignment="1">
      <alignment horizontal="left"/>
    </xf>
    <xf numFmtId="0" fontId="0" fillId="26" borderId="28" xfId="0" applyFont="1" applyFill="1" applyBorder="1" applyAlignment="1">
      <alignment horizontal="left" wrapText="1"/>
    </xf>
    <xf numFmtId="166" fontId="0" fillId="26" borderId="28" xfId="0" applyNumberFormat="1" applyFill="1" applyBorder="1" applyAlignment="1">
      <alignment/>
    </xf>
    <xf numFmtId="166" fontId="0" fillId="26" borderId="29" xfId="0" applyNumberFormat="1" applyFill="1" applyBorder="1" applyAlignment="1">
      <alignment/>
    </xf>
    <xf numFmtId="0" fontId="0" fillId="26" borderId="21" xfId="0" applyFont="1" applyFill="1" applyBorder="1" applyAlignment="1">
      <alignment horizontal="left"/>
    </xf>
    <xf numFmtId="0" fontId="0" fillId="26" borderId="22" xfId="0" applyFont="1" applyFill="1" applyBorder="1" applyAlignment="1">
      <alignment horizontal="left" wrapText="1"/>
    </xf>
    <xf numFmtId="166" fontId="0" fillId="26" borderId="22" xfId="0" applyNumberFormat="1" applyFill="1" applyBorder="1" applyAlignment="1">
      <alignment/>
    </xf>
    <xf numFmtId="166" fontId="0" fillId="26" borderId="23" xfId="0" applyNumberFormat="1" applyFill="1" applyBorder="1" applyAlignment="1">
      <alignment/>
    </xf>
    <xf numFmtId="0" fontId="23" fillId="26" borderId="13" xfId="0" applyFont="1" applyFill="1" applyBorder="1" applyAlignment="1">
      <alignment horizontal="left"/>
    </xf>
    <xf numFmtId="0" fontId="23" fillId="26" borderId="11" xfId="0" applyFont="1" applyFill="1" applyBorder="1" applyAlignment="1">
      <alignment horizontal="left" wrapText="1"/>
    </xf>
    <xf numFmtId="166" fontId="23" fillId="26" borderId="11" xfId="0" applyNumberFormat="1" applyFont="1" applyFill="1" applyBorder="1" applyAlignment="1">
      <alignment/>
    </xf>
    <xf numFmtId="166" fontId="23" fillId="26" borderId="12" xfId="0" applyNumberFormat="1" applyFont="1" applyFill="1" applyBorder="1" applyAlignment="1">
      <alignment/>
    </xf>
    <xf numFmtId="0" fontId="0" fillId="7" borderId="14" xfId="0" applyFont="1" applyFill="1" applyBorder="1" applyAlignment="1">
      <alignment horizontal="left"/>
    </xf>
    <xf numFmtId="0" fontId="0" fillId="7" borderId="15" xfId="0" applyFont="1" applyFill="1" applyBorder="1" applyAlignment="1">
      <alignment horizontal="left" wrapText="1"/>
    </xf>
    <xf numFmtId="166" fontId="0" fillId="7" borderId="15" xfId="0" applyNumberFormat="1" applyFill="1" applyBorder="1" applyAlignment="1">
      <alignment/>
    </xf>
    <xf numFmtId="166" fontId="0" fillId="7" borderId="16" xfId="0" applyNumberFormat="1" applyFill="1" applyBorder="1" applyAlignment="1">
      <alignment/>
    </xf>
    <xf numFmtId="0" fontId="0" fillId="7" borderId="27" xfId="0" applyFont="1" applyFill="1" applyBorder="1" applyAlignment="1">
      <alignment horizontal="left"/>
    </xf>
    <xf numFmtId="0" fontId="0" fillId="7" borderId="28" xfId="0" applyFont="1" applyFill="1" applyBorder="1" applyAlignment="1">
      <alignment horizontal="left" wrapText="1"/>
    </xf>
    <xf numFmtId="166" fontId="0" fillId="7" borderId="28" xfId="0" applyNumberFormat="1" applyFill="1" applyBorder="1" applyAlignment="1">
      <alignment/>
    </xf>
    <xf numFmtId="166" fontId="0" fillId="7" borderId="29" xfId="0" applyNumberFormat="1" applyFill="1" applyBorder="1" applyAlignment="1">
      <alignment/>
    </xf>
    <xf numFmtId="0" fontId="0" fillId="7" borderId="21" xfId="0" applyFont="1" applyFill="1" applyBorder="1" applyAlignment="1">
      <alignment horizontal="left"/>
    </xf>
    <xf numFmtId="0" fontId="0" fillId="7" borderId="22" xfId="0" applyFont="1" applyFill="1" applyBorder="1" applyAlignment="1">
      <alignment horizontal="left" wrapText="1"/>
    </xf>
    <xf numFmtId="166" fontId="0" fillId="7" borderId="22" xfId="0" applyNumberFormat="1" applyFill="1" applyBorder="1" applyAlignment="1">
      <alignment/>
    </xf>
    <xf numFmtId="166" fontId="0" fillId="7" borderId="23" xfId="0" applyNumberFormat="1" applyFill="1" applyBorder="1" applyAlignment="1">
      <alignment/>
    </xf>
    <xf numFmtId="0" fontId="23" fillId="7" borderId="13" xfId="0" applyFont="1" applyFill="1" applyBorder="1" applyAlignment="1">
      <alignment horizontal="left"/>
    </xf>
    <xf numFmtId="0" fontId="23" fillId="7" borderId="11" xfId="0" applyFont="1" applyFill="1" applyBorder="1" applyAlignment="1">
      <alignment horizontal="left" wrapText="1"/>
    </xf>
    <xf numFmtId="166" fontId="23" fillId="7" borderId="11" xfId="0" applyNumberFormat="1" applyFont="1" applyFill="1" applyBorder="1" applyAlignment="1">
      <alignment/>
    </xf>
    <xf numFmtId="166" fontId="23" fillId="7" borderId="12" xfId="0" applyNumberFormat="1" applyFont="1" applyFill="1" applyBorder="1" applyAlignment="1">
      <alignment/>
    </xf>
    <xf numFmtId="0" fontId="0" fillId="6" borderId="21" xfId="0" applyFont="1" applyFill="1" applyBorder="1" applyAlignment="1">
      <alignment horizontal="left"/>
    </xf>
    <xf numFmtId="0" fontId="0" fillId="6" borderId="22" xfId="0" applyFont="1" applyFill="1" applyBorder="1" applyAlignment="1">
      <alignment horizontal="left" wrapText="1"/>
    </xf>
    <xf numFmtId="166" fontId="0" fillId="6" borderId="22" xfId="0" applyNumberFormat="1" applyFill="1" applyBorder="1" applyAlignment="1">
      <alignment/>
    </xf>
    <xf numFmtId="166" fontId="0" fillId="6" borderId="23" xfId="0" applyNumberFormat="1" applyFill="1" applyBorder="1" applyAlignment="1">
      <alignment/>
    </xf>
    <xf numFmtId="0" fontId="23" fillId="6" borderId="13" xfId="0" applyFont="1" applyFill="1" applyBorder="1" applyAlignment="1">
      <alignment horizontal="left"/>
    </xf>
    <xf numFmtId="0" fontId="23" fillId="6" borderId="11" xfId="0" applyFont="1" applyFill="1" applyBorder="1" applyAlignment="1">
      <alignment horizontal="left" wrapText="1"/>
    </xf>
    <xf numFmtId="166" fontId="23" fillId="6" borderId="11" xfId="0" applyNumberFormat="1" applyFont="1" applyFill="1" applyBorder="1" applyAlignment="1">
      <alignment/>
    </xf>
    <xf numFmtId="166" fontId="23" fillId="6" borderId="12" xfId="0" applyNumberFormat="1" applyFont="1" applyFill="1" applyBorder="1" applyAlignment="1">
      <alignment/>
    </xf>
    <xf numFmtId="0" fontId="0" fillId="27" borderId="14" xfId="0" applyFont="1" applyFill="1" applyBorder="1" applyAlignment="1">
      <alignment horizontal="left"/>
    </xf>
    <xf numFmtId="0" fontId="0" fillId="27" borderId="15" xfId="0" applyFont="1" applyFill="1" applyBorder="1" applyAlignment="1">
      <alignment horizontal="left" wrapText="1"/>
    </xf>
    <xf numFmtId="166" fontId="0" fillId="27" borderId="15" xfId="0" applyNumberFormat="1" applyFill="1" applyBorder="1" applyAlignment="1">
      <alignment/>
    </xf>
    <xf numFmtId="166" fontId="0" fillId="27" borderId="16" xfId="0" applyNumberFormat="1" applyFill="1" applyBorder="1" applyAlignment="1">
      <alignment/>
    </xf>
    <xf numFmtId="0" fontId="0" fillId="27" borderId="27" xfId="0" applyFont="1" applyFill="1" applyBorder="1" applyAlignment="1">
      <alignment horizontal="left"/>
    </xf>
    <xf numFmtId="0" fontId="0" fillId="27" borderId="28" xfId="0" applyFont="1" applyFill="1" applyBorder="1" applyAlignment="1">
      <alignment horizontal="left" wrapText="1"/>
    </xf>
    <xf numFmtId="166" fontId="0" fillId="27" borderId="28" xfId="0" applyNumberFormat="1" applyFill="1" applyBorder="1" applyAlignment="1">
      <alignment/>
    </xf>
    <xf numFmtId="166" fontId="0" fillId="27" borderId="29" xfId="0" applyNumberFormat="1" applyFill="1" applyBorder="1" applyAlignment="1">
      <alignment/>
    </xf>
    <xf numFmtId="0" fontId="0" fillId="27" borderId="21" xfId="0" applyFont="1" applyFill="1" applyBorder="1" applyAlignment="1">
      <alignment horizontal="left"/>
    </xf>
    <xf numFmtId="0" fontId="0" fillId="27" borderId="22" xfId="0" applyFont="1" applyFill="1" applyBorder="1" applyAlignment="1">
      <alignment horizontal="left" wrapText="1"/>
    </xf>
    <xf numFmtId="166" fontId="0" fillId="27" borderId="22" xfId="0" applyNumberFormat="1" applyFill="1" applyBorder="1" applyAlignment="1">
      <alignment/>
    </xf>
    <xf numFmtId="166" fontId="0" fillId="27" borderId="23" xfId="0" applyNumberFormat="1" applyFill="1" applyBorder="1" applyAlignment="1">
      <alignment/>
    </xf>
    <xf numFmtId="0" fontId="23" fillId="27" borderId="13" xfId="0" applyFont="1" applyFill="1" applyBorder="1" applyAlignment="1">
      <alignment horizontal="left"/>
    </xf>
    <xf numFmtId="0" fontId="23" fillId="27" borderId="11" xfId="0" applyFont="1" applyFill="1" applyBorder="1" applyAlignment="1">
      <alignment horizontal="left" wrapText="1"/>
    </xf>
    <xf numFmtId="166" fontId="23" fillId="27" borderId="11" xfId="0" applyNumberFormat="1" applyFont="1" applyFill="1" applyBorder="1" applyAlignment="1">
      <alignment/>
    </xf>
    <xf numFmtId="166" fontId="23" fillId="27" borderId="12" xfId="0" applyNumberFormat="1" applyFont="1" applyFill="1" applyBorder="1" applyAlignment="1">
      <alignment/>
    </xf>
    <xf numFmtId="0" fontId="0" fillId="28" borderId="14" xfId="0" applyFont="1" applyFill="1" applyBorder="1" applyAlignment="1">
      <alignment horizontal="left"/>
    </xf>
    <xf numFmtId="0" fontId="0" fillId="28" borderId="18" xfId="0" applyFont="1" applyFill="1" applyBorder="1" applyAlignment="1">
      <alignment horizontal="left" wrapText="1"/>
    </xf>
    <xf numFmtId="166" fontId="0" fillId="28" borderId="18" xfId="0" applyNumberFormat="1" applyFill="1" applyBorder="1" applyAlignment="1">
      <alignment/>
    </xf>
    <xf numFmtId="166" fontId="0" fillId="28" borderId="20" xfId="0" applyNumberFormat="1" applyFill="1" applyBorder="1" applyAlignment="1">
      <alignment/>
    </xf>
    <xf numFmtId="0" fontId="0" fillId="28" borderId="27" xfId="0" applyFont="1" applyFill="1" applyBorder="1" applyAlignment="1">
      <alignment horizontal="left"/>
    </xf>
    <xf numFmtId="0" fontId="0" fillId="28" borderId="28" xfId="0" applyFont="1" applyFill="1" applyBorder="1" applyAlignment="1">
      <alignment horizontal="left" wrapText="1"/>
    </xf>
    <xf numFmtId="166" fontId="0" fillId="28" borderId="28" xfId="0" applyNumberFormat="1" applyFill="1" applyBorder="1" applyAlignment="1">
      <alignment/>
    </xf>
    <xf numFmtId="166" fontId="0" fillId="28" borderId="29" xfId="0" applyNumberFormat="1" applyFill="1" applyBorder="1" applyAlignment="1">
      <alignment/>
    </xf>
    <xf numFmtId="0" fontId="0" fillId="28" borderId="21" xfId="0" applyFont="1" applyFill="1" applyBorder="1" applyAlignment="1">
      <alignment horizontal="left"/>
    </xf>
    <xf numFmtId="0" fontId="0" fillId="28" borderId="22" xfId="0" applyFont="1" applyFill="1" applyBorder="1" applyAlignment="1">
      <alignment horizontal="left" wrapText="1"/>
    </xf>
    <xf numFmtId="166" fontId="0" fillId="28" borderId="22" xfId="0" applyNumberFormat="1" applyFill="1" applyBorder="1" applyAlignment="1">
      <alignment/>
    </xf>
    <xf numFmtId="166" fontId="0" fillId="28" borderId="23" xfId="0" applyNumberFormat="1" applyFill="1" applyBorder="1" applyAlignment="1">
      <alignment/>
    </xf>
    <xf numFmtId="0" fontId="23" fillId="28" borderId="13" xfId="0" applyFont="1" applyFill="1" applyBorder="1" applyAlignment="1">
      <alignment horizontal="left"/>
    </xf>
    <xf numFmtId="0" fontId="23" fillId="28" borderId="11" xfId="0" applyFont="1" applyFill="1" applyBorder="1" applyAlignment="1">
      <alignment horizontal="left" wrapText="1"/>
    </xf>
    <xf numFmtId="166" fontId="23" fillId="28" borderId="11" xfId="0" applyNumberFormat="1" applyFont="1" applyFill="1" applyBorder="1" applyAlignment="1">
      <alignment/>
    </xf>
    <xf numFmtId="166" fontId="23" fillId="28" borderId="12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wrapText="1"/>
    </xf>
    <xf numFmtId="166" fontId="0" fillId="0" borderId="1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24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 wrapText="1"/>
    </xf>
    <xf numFmtId="166" fontId="0" fillId="0" borderId="28" xfId="0" applyNumberForma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0" fontId="0" fillId="0" borderId="22" xfId="0" applyFill="1" applyBorder="1" applyAlignment="1">
      <alignment horizontal="left" wrapText="1"/>
    </xf>
    <xf numFmtId="166" fontId="0" fillId="0" borderId="22" xfId="0" applyNumberForma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23" fillId="0" borderId="11" xfId="0" applyNumberFormat="1" applyFont="1" applyFill="1" applyBorder="1" applyAlignment="1">
      <alignment/>
    </xf>
    <xf numFmtId="166" fontId="23" fillId="0" borderId="12" xfId="0" applyNumberFormat="1" applyFont="1" applyFill="1" applyBorder="1" applyAlignment="1">
      <alignment/>
    </xf>
    <xf numFmtId="166" fontId="23" fillId="19" borderId="11" xfId="0" applyNumberFormat="1" applyFont="1" applyFill="1" applyBorder="1" applyAlignment="1">
      <alignment/>
    </xf>
    <xf numFmtId="166" fontId="23" fillId="19" borderId="12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66" fontId="23" fillId="0" borderId="0" xfId="0" applyNumberFormat="1" applyFont="1" applyFill="1" applyBorder="1" applyAlignment="1">
      <alignment/>
    </xf>
    <xf numFmtId="166" fontId="23" fillId="0" borderId="30" xfId="0" applyNumberFormat="1" applyFont="1" applyFill="1" applyBorder="1" applyAlignment="1">
      <alignment horizontal="center" vertical="center"/>
    </xf>
    <xf numFmtId="166" fontId="23" fillId="15" borderId="11" xfId="0" applyNumberFormat="1" applyFont="1" applyFill="1" applyBorder="1" applyAlignment="1">
      <alignment/>
    </xf>
    <xf numFmtId="166" fontId="23" fillId="15" borderId="12" xfId="0" applyNumberFormat="1" applyFont="1" applyFill="1" applyBorder="1" applyAlignment="1">
      <alignment/>
    </xf>
    <xf numFmtId="164" fontId="23" fillId="25" borderId="11" xfId="0" applyNumberFormat="1" applyFont="1" applyFill="1" applyBorder="1" applyAlignment="1">
      <alignment/>
    </xf>
    <xf numFmtId="164" fontId="23" fillId="25" borderId="12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23" fillId="24" borderId="30" xfId="0" applyFont="1" applyFill="1" applyBorder="1" applyAlignment="1">
      <alignment horizontal="center" vertical="center" wrapText="1"/>
    </xf>
    <xf numFmtId="164" fontId="23" fillId="25" borderId="30" xfId="0" applyNumberFormat="1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165" fontId="0" fillId="10" borderId="31" xfId="0" applyNumberFormat="1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10" borderId="28" xfId="0" applyFont="1" applyFill="1" applyBorder="1" applyAlignment="1">
      <alignment/>
    </xf>
    <xf numFmtId="165" fontId="0" fillId="10" borderId="28" xfId="0" applyNumberFormat="1" applyFill="1" applyBorder="1" applyAlignment="1">
      <alignment/>
    </xf>
    <xf numFmtId="165" fontId="0" fillId="10" borderId="29" xfId="0" applyNumberFormat="1" applyFill="1" applyBorder="1" applyAlignment="1">
      <alignment/>
    </xf>
    <xf numFmtId="0" fontId="0" fillId="10" borderId="19" xfId="0" applyFont="1" applyFill="1" applyBorder="1" applyAlignment="1">
      <alignment/>
    </xf>
    <xf numFmtId="165" fontId="0" fillId="10" borderId="32" xfId="0" applyNumberFormat="1" applyFill="1" applyBorder="1" applyAlignment="1">
      <alignment/>
    </xf>
    <xf numFmtId="165" fontId="0" fillId="10" borderId="33" xfId="0" applyNumberFormat="1" applyFill="1" applyBorder="1" applyAlignment="1">
      <alignment/>
    </xf>
    <xf numFmtId="165" fontId="0" fillId="10" borderId="34" xfId="0" applyNumberFormat="1" applyFill="1" applyBorder="1" applyAlignment="1">
      <alignment/>
    </xf>
    <xf numFmtId="165" fontId="0" fillId="10" borderId="35" xfId="0" applyNumberFormat="1" applyFill="1" applyBorder="1" applyAlignment="1">
      <alignment/>
    </xf>
    <xf numFmtId="165" fontId="0" fillId="10" borderId="30" xfId="0" applyNumberFormat="1" applyFill="1" applyBorder="1" applyAlignment="1">
      <alignment/>
    </xf>
    <xf numFmtId="165" fontId="0" fillId="10" borderId="36" xfId="0" applyNumberFormat="1" applyFill="1" applyBorder="1" applyAlignment="1">
      <alignment/>
    </xf>
    <xf numFmtId="166" fontId="0" fillId="4" borderId="31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4" borderId="37" xfId="0" applyNumberFormat="1" applyFill="1" applyBorder="1" applyAlignment="1">
      <alignment/>
    </xf>
    <xf numFmtId="166" fontId="0" fillId="11" borderId="18" xfId="0" applyNumberFormat="1" applyFill="1" applyBorder="1" applyAlignment="1">
      <alignment/>
    </xf>
    <xf numFmtId="166" fontId="0" fillId="11" borderId="31" xfId="0" applyNumberFormat="1" applyFill="1" applyBorder="1" applyAlignment="1">
      <alignment/>
    </xf>
    <xf numFmtId="166" fontId="0" fillId="11" borderId="37" xfId="0" applyNumberFormat="1" applyFill="1" applyBorder="1" applyAlignment="1">
      <alignment/>
    </xf>
    <xf numFmtId="166" fontId="0" fillId="11" borderId="32" xfId="0" applyNumberFormat="1" applyFill="1" applyBorder="1" applyAlignment="1">
      <alignment/>
    </xf>
    <xf numFmtId="166" fontId="0" fillId="11" borderId="20" xfId="0" applyNumberFormat="1" applyFill="1" applyBorder="1" applyAlignment="1">
      <alignment/>
    </xf>
    <xf numFmtId="166" fontId="0" fillId="8" borderId="18" xfId="0" applyNumberFormat="1" applyFill="1" applyBorder="1" applyAlignment="1">
      <alignment/>
    </xf>
    <xf numFmtId="166" fontId="0" fillId="8" borderId="31" xfId="0" applyNumberFormat="1" applyFill="1" applyBorder="1" applyAlignment="1">
      <alignment/>
    </xf>
    <xf numFmtId="166" fontId="0" fillId="8" borderId="37" xfId="0" applyNumberFormat="1" applyFill="1" applyBorder="1" applyAlignment="1">
      <alignment/>
    </xf>
    <xf numFmtId="166" fontId="0" fillId="8" borderId="32" xfId="0" applyNumberFormat="1" applyFill="1" applyBorder="1" applyAlignment="1">
      <alignment/>
    </xf>
    <xf numFmtId="166" fontId="0" fillId="8" borderId="20" xfId="0" applyNumberFormat="1" applyFill="1" applyBorder="1" applyAlignment="1">
      <alignment/>
    </xf>
    <xf numFmtId="166" fontId="0" fillId="3" borderId="18" xfId="0" applyNumberFormat="1" applyFill="1" applyBorder="1" applyAlignment="1">
      <alignment/>
    </xf>
    <xf numFmtId="166" fontId="0" fillId="3" borderId="31" xfId="0" applyNumberFormat="1" applyFill="1" applyBorder="1" applyAlignment="1">
      <alignment/>
    </xf>
    <xf numFmtId="166" fontId="0" fillId="3" borderId="37" xfId="0" applyNumberFormat="1" applyFill="1" applyBorder="1" applyAlignment="1">
      <alignment/>
    </xf>
    <xf numFmtId="166" fontId="0" fillId="3" borderId="32" xfId="0" applyNumberFormat="1" applyFill="1" applyBorder="1" applyAlignment="1">
      <alignment/>
    </xf>
    <xf numFmtId="166" fontId="0" fillId="3" borderId="20" xfId="0" applyNumberFormat="1" applyFill="1" applyBorder="1" applyAlignment="1">
      <alignment/>
    </xf>
    <xf numFmtId="166" fontId="0" fillId="2" borderId="31" xfId="0" applyNumberFormat="1" applyFill="1" applyBorder="1" applyAlignment="1">
      <alignment/>
    </xf>
    <xf numFmtId="166" fontId="0" fillId="2" borderId="37" xfId="0" applyNumberFormat="1" applyFill="1" applyBorder="1" applyAlignment="1">
      <alignment/>
    </xf>
    <xf numFmtId="166" fontId="0" fillId="2" borderId="32" xfId="0" applyNumberFormat="1" applyFill="1" applyBorder="1" applyAlignment="1">
      <alignment/>
    </xf>
    <xf numFmtId="166" fontId="0" fillId="2" borderId="20" xfId="0" applyNumberFormat="1" applyFill="1" applyBorder="1" applyAlignment="1">
      <alignment/>
    </xf>
    <xf numFmtId="166" fontId="0" fillId="26" borderId="18" xfId="0" applyNumberFormat="1" applyFill="1" applyBorder="1" applyAlignment="1">
      <alignment/>
    </xf>
    <xf numFmtId="166" fontId="0" fillId="26" borderId="31" xfId="0" applyNumberFormat="1" applyFill="1" applyBorder="1" applyAlignment="1">
      <alignment/>
    </xf>
    <xf numFmtId="166" fontId="0" fillId="26" borderId="37" xfId="0" applyNumberFormat="1" applyFill="1" applyBorder="1" applyAlignment="1">
      <alignment/>
    </xf>
    <xf numFmtId="166" fontId="0" fillId="26" borderId="32" xfId="0" applyNumberFormat="1" applyFill="1" applyBorder="1" applyAlignment="1">
      <alignment/>
    </xf>
    <xf numFmtId="166" fontId="0" fillId="26" borderId="20" xfId="0" applyNumberFormat="1" applyFill="1" applyBorder="1" applyAlignment="1">
      <alignment/>
    </xf>
    <xf numFmtId="166" fontId="0" fillId="7" borderId="18" xfId="0" applyNumberFormat="1" applyFill="1" applyBorder="1" applyAlignment="1">
      <alignment/>
    </xf>
    <xf numFmtId="166" fontId="0" fillId="7" borderId="31" xfId="0" applyNumberFormat="1" applyFill="1" applyBorder="1" applyAlignment="1">
      <alignment/>
    </xf>
    <xf numFmtId="166" fontId="0" fillId="7" borderId="37" xfId="0" applyNumberFormat="1" applyFill="1" applyBorder="1" applyAlignment="1">
      <alignment/>
    </xf>
    <xf numFmtId="166" fontId="0" fillId="7" borderId="32" xfId="0" applyNumberFormat="1" applyFill="1" applyBorder="1" applyAlignment="1">
      <alignment/>
    </xf>
    <xf numFmtId="166" fontId="0" fillId="7" borderId="20" xfId="0" applyNumberFormat="1" applyFill="1" applyBorder="1" applyAlignment="1">
      <alignment/>
    </xf>
    <xf numFmtId="166" fontId="0" fillId="6" borderId="32" xfId="0" applyNumberFormat="1" applyFill="1" applyBorder="1" applyAlignment="1">
      <alignment/>
    </xf>
    <xf numFmtId="166" fontId="0" fillId="27" borderId="18" xfId="0" applyNumberFormat="1" applyFill="1" applyBorder="1" applyAlignment="1">
      <alignment/>
    </xf>
    <xf numFmtId="166" fontId="0" fillId="27" borderId="31" xfId="0" applyNumberFormat="1" applyFill="1" applyBorder="1" applyAlignment="1">
      <alignment/>
    </xf>
    <xf numFmtId="166" fontId="0" fillId="27" borderId="37" xfId="0" applyNumberFormat="1" applyFill="1" applyBorder="1" applyAlignment="1">
      <alignment/>
    </xf>
    <xf numFmtId="166" fontId="0" fillId="27" borderId="32" xfId="0" applyNumberFormat="1" applyFill="1" applyBorder="1" applyAlignment="1">
      <alignment/>
    </xf>
    <xf numFmtId="166" fontId="0" fillId="27" borderId="20" xfId="0" applyNumberFormat="1" applyFill="1" applyBorder="1" applyAlignment="1">
      <alignment/>
    </xf>
    <xf numFmtId="166" fontId="23" fillId="27" borderId="25" xfId="0" applyNumberFormat="1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24" fillId="0" borderId="30" xfId="0" applyNumberFormat="1" applyFont="1" applyFill="1" applyBorder="1" applyAlignment="1">
      <alignment horizontal="center" vertical="center"/>
    </xf>
    <xf numFmtId="165" fontId="0" fillId="10" borderId="38" xfId="0" applyNumberFormat="1" applyFill="1" applyBorder="1" applyAlignment="1">
      <alignment/>
    </xf>
    <xf numFmtId="0" fontId="23" fillId="18" borderId="30" xfId="0" applyFont="1" applyFill="1" applyBorder="1" applyAlignment="1">
      <alignment horizontal="center"/>
    </xf>
    <xf numFmtId="166" fontId="0" fillId="4" borderId="38" xfId="0" applyNumberFormat="1" applyFill="1" applyBorder="1" applyAlignment="1">
      <alignment/>
    </xf>
    <xf numFmtId="166" fontId="23" fillId="4" borderId="30" xfId="0" applyNumberFormat="1" applyFont="1" applyFill="1" applyBorder="1" applyAlignment="1">
      <alignment/>
    </xf>
    <xf numFmtId="166" fontId="0" fillId="11" borderId="38" xfId="0" applyNumberFormat="1" applyFill="1" applyBorder="1" applyAlignment="1">
      <alignment/>
    </xf>
    <xf numFmtId="166" fontId="23" fillId="11" borderId="30" xfId="0" applyNumberFormat="1" applyFont="1" applyFill="1" applyBorder="1" applyAlignment="1">
      <alignment/>
    </xf>
    <xf numFmtId="166" fontId="0" fillId="8" borderId="38" xfId="0" applyNumberFormat="1" applyFill="1" applyBorder="1" applyAlignment="1">
      <alignment/>
    </xf>
    <xf numFmtId="166" fontId="23" fillId="8" borderId="30" xfId="0" applyNumberFormat="1" applyFont="1" applyFill="1" applyBorder="1" applyAlignment="1">
      <alignment/>
    </xf>
    <xf numFmtId="166" fontId="0" fillId="3" borderId="38" xfId="0" applyNumberFormat="1" applyFill="1" applyBorder="1" applyAlignment="1">
      <alignment/>
    </xf>
    <xf numFmtId="166" fontId="23" fillId="3" borderId="30" xfId="0" applyNumberFormat="1" applyFont="1" applyFill="1" applyBorder="1" applyAlignment="1">
      <alignment/>
    </xf>
    <xf numFmtId="166" fontId="0" fillId="2" borderId="18" xfId="0" applyNumberFormat="1" applyFill="1" applyBorder="1" applyAlignment="1">
      <alignment/>
    </xf>
    <xf numFmtId="166" fontId="0" fillId="2" borderId="38" xfId="0" applyNumberFormat="1" applyFill="1" applyBorder="1" applyAlignment="1">
      <alignment/>
    </xf>
    <xf numFmtId="166" fontId="23" fillId="2" borderId="30" xfId="0" applyNumberFormat="1" applyFont="1" applyFill="1" applyBorder="1" applyAlignment="1">
      <alignment/>
    </xf>
    <xf numFmtId="166" fontId="0" fillId="26" borderId="38" xfId="0" applyNumberFormat="1" applyFill="1" applyBorder="1" applyAlignment="1">
      <alignment/>
    </xf>
    <xf numFmtId="166" fontId="23" fillId="26" borderId="30" xfId="0" applyNumberFormat="1" applyFont="1" applyFill="1" applyBorder="1" applyAlignment="1">
      <alignment/>
    </xf>
    <xf numFmtId="166" fontId="0" fillId="7" borderId="38" xfId="0" applyNumberFormat="1" applyFill="1" applyBorder="1" applyAlignment="1">
      <alignment/>
    </xf>
    <xf numFmtId="166" fontId="23" fillId="6" borderId="30" xfId="0" applyNumberFormat="1" applyFont="1" applyFill="1" applyBorder="1" applyAlignment="1">
      <alignment/>
    </xf>
    <xf numFmtId="166" fontId="0" fillId="27" borderId="38" xfId="0" applyNumberFormat="1" applyFill="1" applyBorder="1" applyAlignment="1">
      <alignment/>
    </xf>
    <xf numFmtId="166" fontId="23" fillId="27" borderId="30" xfId="0" applyNumberFormat="1" applyFont="1" applyFill="1" applyBorder="1" applyAlignment="1">
      <alignment/>
    </xf>
    <xf numFmtId="166" fontId="0" fillId="28" borderId="38" xfId="0" applyNumberFormat="1" applyFill="1" applyBorder="1" applyAlignment="1">
      <alignment/>
    </xf>
    <xf numFmtId="166" fontId="23" fillId="28" borderId="30" xfId="0" applyNumberFormat="1" applyFont="1" applyFill="1" applyBorder="1" applyAlignment="1">
      <alignment/>
    </xf>
    <xf numFmtId="166" fontId="0" fillId="0" borderId="38" xfId="0" applyNumberFormat="1" applyFill="1" applyBorder="1" applyAlignment="1">
      <alignment/>
    </xf>
    <xf numFmtId="165" fontId="0" fillId="10" borderId="37" xfId="0" applyNumberFormat="1" applyFill="1" applyBorder="1" applyAlignment="1">
      <alignment/>
    </xf>
    <xf numFmtId="165" fontId="0" fillId="10" borderId="39" xfId="0" applyNumberFormat="1" applyFill="1" applyBorder="1" applyAlignment="1">
      <alignment/>
    </xf>
    <xf numFmtId="165" fontId="0" fillId="10" borderId="40" xfId="0" applyNumberFormat="1" applyFill="1" applyBorder="1" applyAlignment="1">
      <alignment/>
    </xf>
    <xf numFmtId="165" fontId="0" fillId="10" borderId="41" xfId="0" applyNumberFormat="1" applyFill="1" applyBorder="1" applyAlignment="1">
      <alignment/>
    </xf>
    <xf numFmtId="166" fontId="0" fillId="6" borderId="18" xfId="0" applyNumberFormat="1" applyFill="1" applyBorder="1" applyAlignment="1">
      <alignment/>
    </xf>
    <xf numFmtId="0" fontId="25" fillId="0" borderId="0" xfId="36" applyNumberFormat="1" applyFill="1" applyBorder="1" applyAlignment="1" applyProtection="1">
      <alignment/>
      <protection/>
    </xf>
    <xf numFmtId="0" fontId="19" fillId="0" borderId="10" xfId="0" applyFont="1" applyFill="1" applyBorder="1" applyAlignment="1">
      <alignment horizontal="left"/>
    </xf>
    <xf numFmtId="0" fontId="22" fillId="22" borderId="13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left"/>
    </xf>
    <xf numFmtId="0" fontId="23" fillId="3" borderId="13" xfId="0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3" fillId="19" borderId="13" xfId="0" applyFont="1" applyFill="1" applyBorder="1" applyAlignment="1">
      <alignment horizontal="left"/>
    </xf>
    <xf numFmtId="0" fontId="23" fillId="15" borderId="13" xfId="0" applyFont="1" applyFill="1" applyBorder="1" applyAlignment="1">
      <alignment wrapText="1"/>
    </xf>
    <xf numFmtId="0" fontId="19" fillId="0" borderId="42" xfId="0" applyFont="1" applyFill="1" applyBorder="1" applyAlignment="1">
      <alignment horizontal="left"/>
    </xf>
    <xf numFmtId="0" fontId="23" fillId="25" borderId="13" xfId="0" applyFont="1" applyFill="1" applyBorder="1" applyAlignment="1">
      <alignment wrapText="1"/>
    </xf>
    <xf numFmtId="0" fontId="19" fillId="25" borderId="13" xfId="0" applyFont="1" applyFill="1" applyBorder="1" applyAlignment="1">
      <alignment horizontal="center" vertical="center" wrapText="1"/>
    </xf>
    <xf numFmtId="0" fontId="23" fillId="18" borderId="30" xfId="0" applyFont="1" applyFill="1" applyBorder="1" applyAlignment="1">
      <alignment horizontal="center" vertical="center" wrapText="1"/>
    </xf>
    <xf numFmtId="0" fontId="22" fillId="21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2" fillId="29" borderId="13" xfId="0" applyFont="1" applyFill="1" applyBorder="1" applyAlignment="1">
      <alignment horizontal="center" vertical="center" wrapText="1"/>
    </xf>
    <xf numFmtId="0" fontId="19" fillId="19" borderId="13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90"/>
  <sheetViews>
    <sheetView showGridLines="0" zoomScale="75" zoomScaleNormal="75" workbookViewId="0" topLeftCell="A1">
      <pane ySplit="3" topLeftCell="BM64" activePane="bottomLeft" state="frozen"/>
      <selection pane="topLeft" activeCell="A1" sqref="A1"/>
      <selection pane="bottomLeft" activeCell="F2" sqref="F2"/>
    </sheetView>
  </sheetViews>
  <sheetFormatPr defaultColWidth="9.140625" defaultRowHeight="12.75" outlineLevelRow="2"/>
  <cols>
    <col min="1" max="1" width="1.7109375" style="1" customWidth="1"/>
    <col min="2" max="2" width="15.7109375" style="2" customWidth="1"/>
    <col min="3" max="3" width="23.7109375" style="2" customWidth="1"/>
    <col min="4" max="15" width="12.7109375" style="2" customWidth="1"/>
    <col min="16" max="16" width="16.140625" style="2" customWidth="1"/>
    <col min="17" max="161" width="9.140625" style="1" customWidth="1"/>
    <col min="162" max="16384" width="9.140625" style="2" customWidth="1"/>
  </cols>
  <sheetData>
    <row r="1" spans="2:16" s="3" customFormat="1" ht="18.75">
      <c r="B1" s="305" t="s">
        <v>0</v>
      </c>
      <c r="C1" s="305"/>
      <c r="D1" s="305" t="s">
        <v>1</v>
      </c>
      <c r="E1" s="305"/>
      <c r="F1" s="305"/>
      <c r="G1" s="305"/>
      <c r="O1" s="5" t="s">
        <v>2</v>
      </c>
      <c r="P1" s="6" t="s">
        <v>3</v>
      </c>
    </row>
    <row r="2" spans="2:256" s="7" customFormat="1" ht="29.25" customHeight="1">
      <c r="B2" s="306" t="s">
        <v>4</v>
      </c>
      <c r="C2" s="306"/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9" t="s">
        <v>17</v>
      </c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2:256" s="7" customFormat="1" ht="21" customHeight="1">
      <c r="B3" s="307" t="s">
        <v>18</v>
      </c>
      <c r="C3" s="307"/>
      <c r="D3" s="11">
        <v>85000</v>
      </c>
      <c r="E3" s="11">
        <f aca="true" t="shared" si="0" ref="E3:P3">D86</f>
        <v>86184</v>
      </c>
      <c r="F3" s="11">
        <f t="shared" si="0"/>
        <v>27368</v>
      </c>
      <c r="G3" s="11">
        <f t="shared" si="0"/>
        <v>31052</v>
      </c>
      <c r="H3" s="11">
        <f t="shared" si="0"/>
        <v>34736</v>
      </c>
      <c r="I3" s="11">
        <f t="shared" si="0"/>
        <v>38420</v>
      </c>
      <c r="J3" s="11">
        <f t="shared" si="0"/>
        <v>42104</v>
      </c>
      <c r="K3" s="11">
        <f t="shared" si="0"/>
        <v>47788</v>
      </c>
      <c r="L3" s="11">
        <f t="shared" si="0"/>
        <v>53472</v>
      </c>
      <c r="M3" s="11">
        <f t="shared" si="0"/>
        <v>57156</v>
      </c>
      <c r="N3" s="11">
        <f t="shared" si="0"/>
        <v>60840</v>
      </c>
      <c r="O3" s="11">
        <f t="shared" si="0"/>
        <v>64524</v>
      </c>
      <c r="P3" s="12">
        <f t="shared" si="0"/>
        <v>68208</v>
      </c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2:3" s="13" customFormat="1" ht="21" customHeight="1">
      <c r="B4" s="14" t="s">
        <v>19</v>
      </c>
      <c r="C4" s="3"/>
    </row>
    <row r="5" spans="2:256" s="7" customFormat="1" ht="15">
      <c r="B5" s="15" t="s">
        <v>20</v>
      </c>
      <c r="C5" s="16" t="s">
        <v>21</v>
      </c>
      <c r="D5" s="17" t="s">
        <v>22</v>
      </c>
      <c r="E5" s="17" t="s">
        <v>22</v>
      </c>
      <c r="F5" s="17" t="s">
        <v>22</v>
      </c>
      <c r="G5" s="17" t="s">
        <v>22</v>
      </c>
      <c r="H5" s="17" t="s">
        <v>22</v>
      </c>
      <c r="I5" s="17" t="s">
        <v>22</v>
      </c>
      <c r="J5" s="17" t="s">
        <v>22</v>
      </c>
      <c r="K5" s="17" t="s">
        <v>22</v>
      </c>
      <c r="L5" s="17" t="s">
        <v>22</v>
      </c>
      <c r="M5" s="17" t="s">
        <v>22</v>
      </c>
      <c r="N5" s="17" t="s">
        <v>22</v>
      </c>
      <c r="O5" s="17" t="s">
        <v>22</v>
      </c>
      <c r="P5" s="18" t="s">
        <v>23</v>
      </c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2:16" ht="20.25" customHeight="1" outlineLevel="2">
      <c r="B6" s="19" t="s">
        <v>24</v>
      </c>
      <c r="C6" s="20" t="s">
        <v>25</v>
      </c>
      <c r="D6" s="21">
        <v>22196</v>
      </c>
      <c r="E6" s="21">
        <f>D$6</f>
        <v>22196</v>
      </c>
      <c r="F6" s="21">
        <f aca="true" t="shared" si="1" ref="F6:O6">E$6</f>
        <v>22196</v>
      </c>
      <c r="G6" s="21">
        <f t="shared" si="1"/>
        <v>22196</v>
      </c>
      <c r="H6" s="21">
        <f t="shared" si="1"/>
        <v>22196</v>
      </c>
      <c r="I6" s="21">
        <f t="shared" si="1"/>
        <v>22196</v>
      </c>
      <c r="J6" s="21">
        <f t="shared" si="1"/>
        <v>22196</v>
      </c>
      <c r="K6" s="21">
        <f t="shared" si="1"/>
        <v>22196</v>
      </c>
      <c r="L6" s="21">
        <f t="shared" si="1"/>
        <v>22196</v>
      </c>
      <c r="M6" s="21">
        <f t="shared" si="1"/>
        <v>22196</v>
      </c>
      <c r="N6" s="21">
        <f t="shared" si="1"/>
        <v>22196</v>
      </c>
      <c r="O6" s="21">
        <f t="shared" si="1"/>
        <v>22196</v>
      </c>
      <c r="P6" s="22">
        <f>SUM(D6:O6)</f>
        <v>266352</v>
      </c>
    </row>
    <row r="7" spans="2:16" ht="20.25" customHeight="1" outlineLevel="2">
      <c r="B7" s="23" t="s">
        <v>24</v>
      </c>
      <c r="C7" s="24" t="s">
        <v>26</v>
      </c>
      <c r="D7" s="25">
        <v>33078</v>
      </c>
      <c r="E7" s="26">
        <f>D$7</f>
        <v>33078</v>
      </c>
      <c r="F7" s="26">
        <f aca="true" t="shared" si="2" ref="F7:O7">E$7</f>
        <v>33078</v>
      </c>
      <c r="G7" s="26">
        <f t="shared" si="2"/>
        <v>33078</v>
      </c>
      <c r="H7" s="26">
        <f t="shared" si="2"/>
        <v>33078</v>
      </c>
      <c r="I7" s="26">
        <f t="shared" si="2"/>
        <v>33078</v>
      </c>
      <c r="J7" s="26">
        <f t="shared" si="2"/>
        <v>33078</v>
      </c>
      <c r="K7" s="26">
        <f t="shared" si="2"/>
        <v>33078</v>
      </c>
      <c r="L7" s="26">
        <f t="shared" si="2"/>
        <v>33078</v>
      </c>
      <c r="M7" s="26">
        <f t="shared" si="2"/>
        <v>33078</v>
      </c>
      <c r="N7" s="26">
        <f t="shared" si="2"/>
        <v>33078</v>
      </c>
      <c r="O7" s="26">
        <f t="shared" si="2"/>
        <v>33078</v>
      </c>
      <c r="P7" s="27">
        <f>SUM(D7:O7)</f>
        <v>396936</v>
      </c>
    </row>
    <row r="8" spans="2:16" ht="20.25" customHeight="1" outlineLevel="2">
      <c r="B8" s="28" t="s">
        <v>24</v>
      </c>
      <c r="C8" s="29"/>
      <c r="D8" s="30">
        <v>0</v>
      </c>
      <c r="E8" s="31">
        <f>D$8</f>
        <v>0</v>
      </c>
      <c r="F8" s="30">
        <f aca="true" t="shared" si="3" ref="F8:O8">E$8</f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2">
        <f>SUM(D8:O8)</f>
        <v>0</v>
      </c>
    </row>
    <row r="9" spans="2:16" ht="20.25" customHeight="1" outlineLevel="1">
      <c r="B9" s="33" t="s">
        <v>27</v>
      </c>
      <c r="C9" s="34"/>
      <c r="D9" s="35">
        <f aca="true" t="shared" si="4" ref="D9:P9">SUBTOTAL(9,D6:D8)</f>
        <v>55274</v>
      </c>
      <c r="E9" s="35">
        <f t="shared" si="4"/>
        <v>55274</v>
      </c>
      <c r="F9" s="35">
        <f t="shared" si="4"/>
        <v>55274</v>
      </c>
      <c r="G9" s="35">
        <f t="shared" si="4"/>
        <v>55274</v>
      </c>
      <c r="H9" s="35">
        <f t="shared" si="4"/>
        <v>55274</v>
      </c>
      <c r="I9" s="35">
        <f t="shared" si="4"/>
        <v>55274</v>
      </c>
      <c r="J9" s="35">
        <f t="shared" si="4"/>
        <v>55274</v>
      </c>
      <c r="K9" s="35">
        <f t="shared" si="4"/>
        <v>55274</v>
      </c>
      <c r="L9" s="35">
        <f t="shared" si="4"/>
        <v>55274</v>
      </c>
      <c r="M9" s="35">
        <f t="shared" si="4"/>
        <v>55274</v>
      </c>
      <c r="N9" s="35">
        <f t="shared" si="4"/>
        <v>55274</v>
      </c>
      <c r="O9" s="35">
        <f t="shared" si="4"/>
        <v>55274</v>
      </c>
      <c r="P9" s="36">
        <f t="shared" si="4"/>
        <v>663288</v>
      </c>
    </row>
    <row r="10" spans="2:16" ht="20.25" customHeight="1" outlineLevel="2">
      <c r="B10" s="23" t="s">
        <v>28</v>
      </c>
      <c r="C10" s="24" t="s">
        <v>29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7">
        <f>SUM(D10:O10)</f>
        <v>0</v>
      </c>
    </row>
    <row r="11" spans="2:16" ht="20.25" customHeight="1" outlineLevel="2">
      <c r="B11" s="28" t="s">
        <v>28</v>
      </c>
      <c r="C11" s="29" t="s">
        <v>30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2">
        <f>SUM(D11:O11)</f>
        <v>0</v>
      </c>
    </row>
    <row r="12" spans="2:16" ht="20.25" customHeight="1" outlineLevel="1">
      <c r="B12" s="37" t="s">
        <v>31</v>
      </c>
      <c r="C12" s="34"/>
      <c r="D12" s="35">
        <f>SUBTOTAL(9,D10:D11)</f>
        <v>0</v>
      </c>
      <c r="E12" s="35">
        <f aca="true" t="shared" si="5" ref="E12:P12">SUBTOTAL(9,E10:E11)</f>
        <v>0</v>
      </c>
      <c r="F12" s="35">
        <f t="shared" si="5"/>
        <v>0</v>
      </c>
      <c r="G12" s="35">
        <f t="shared" si="5"/>
        <v>0</v>
      </c>
      <c r="H12" s="35">
        <f t="shared" si="5"/>
        <v>0</v>
      </c>
      <c r="I12" s="35">
        <f t="shared" si="5"/>
        <v>0</v>
      </c>
      <c r="J12" s="35">
        <f t="shared" si="5"/>
        <v>0</v>
      </c>
      <c r="K12" s="35">
        <f t="shared" si="5"/>
        <v>0</v>
      </c>
      <c r="L12" s="35">
        <f t="shared" si="5"/>
        <v>0</v>
      </c>
      <c r="M12" s="35">
        <f t="shared" si="5"/>
        <v>0</v>
      </c>
      <c r="N12" s="35">
        <f t="shared" si="5"/>
        <v>0</v>
      </c>
      <c r="O12" s="35">
        <f t="shared" si="5"/>
        <v>0</v>
      </c>
      <c r="P12" s="36">
        <f t="shared" si="5"/>
        <v>0</v>
      </c>
    </row>
    <row r="13" spans="2:16" ht="20.25" customHeight="1">
      <c r="B13" s="38" t="s">
        <v>32</v>
      </c>
      <c r="C13" s="39"/>
      <c r="D13" s="40">
        <f>SUBTOTAL(9,D6:D11)</f>
        <v>55274</v>
      </c>
      <c r="E13" s="40">
        <f aca="true" t="shared" si="6" ref="E13:P13">SUBTOTAL(9,E6:E11)</f>
        <v>55274</v>
      </c>
      <c r="F13" s="40">
        <f t="shared" si="6"/>
        <v>55274</v>
      </c>
      <c r="G13" s="40">
        <f t="shared" si="6"/>
        <v>55274</v>
      </c>
      <c r="H13" s="40">
        <f t="shared" si="6"/>
        <v>55274</v>
      </c>
      <c r="I13" s="40">
        <f t="shared" si="6"/>
        <v>55274</v>
      </c>
      <c r="J13" s="40">
        <f t="shared" si="6"/>
        <v>55274</v>
      </c>
      <c r="K13" s="40">
        <f t="shared" si="6"/>
        <v>55274</v>
      </c>
      <c r="L13" s="40">
        <f t="shared" si="6"/>
        <v>55274</v>
      </c>
      <c r="M13" s="40">
        <f t="shared" si="6"/>
        <v>55274</v>
      </c>
      <c r="N13" s="40">
        <f t="shared" si="6"/>
        <v>55274</v>
      </c>
      <c r="O13" s="40">
        <f t="shared" si="6"/>
        <v>55274</v>
      </c>
      <c r="P13" s="41">
        <f t="shared" si="6"/>
        <v>663288</v>
      </c>
    </row>
    <row r="14" s="13" customFormat="1" ht="20.25" customHeight="1">
      <c r="B14" s="14" t="s">
        <v>33</v>
      </c>
    </row>
    <row r="15" spans="2:256" s="7" customFormat="1" ht="15">
      <c r="B15" s="15" t="s">
        <v>34</v>
      </c>
      <c r="C15" s="16" t="s">
        <v>21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  <c r="N15" s="17" t="s">
        <v>22</v>
      </c>
      <c r="O15" s="17" t="s">
        <v>22</v>
      </c>
      <c r="P15" s="18" t="s">
        <v>23</v>
      </c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2:16" ht="19.5" customHeight="1" outlineLevel="2">
      <c r="B16" s="42" t="s">
        <v>35</v>
      </c>
      <c r="C16" s="43" t="s">
        <v>36</v>
      </c>
      <c r="D16" s="44">
        <v>0</v>
      </c>
      <c r="E16" s="44">
        <f>D$16</f>
        <v>0</v>
      </c>
      <c r="F16" s="44">
        <f aca="true" t="shared" si="7" ref="F16:O16">E$16</f>
        <v>0</v>
      </c>
      <c r="G16" s="44">
        <f t="shared" si="7"/>
        <v>0</v>
      </c>
      <c r="H16" s="44">
        <f t="shared" si="7"/>
        <v>0</v>
      </c>
      <c r="I16" s="44">
        <f t="shared" si="7"/>
        <v>0</v>
      </c>
      <c r="J16" s="44">
        <f t="shared" si="7"/>
        <v>0</v>
      </c>
      <c r="K16" s="44">
        <f t="shared" si="7"/>
        <v>0</v>
      </c>
      <c r="L16" s="44">
        <f t="shared" si="7"/>
        <v>0</v>
      </c>
      <c r="M16" s="44">
        <f t="shared" si="7"/>
        <v>0</v>
      </c>
      <c r="N16" s="44">
        <f t="shared" si="7"/>
        <v>0</v>
      </c>
      <c r="O16" s="44">
        <f t="shared" si="7"/>
        <v>0</v>
      </c>
      <c r="P16" s="45">
        <f>SUM(D16:O16)</f>
        <v>0</v>
      </c>
    </row>
    <row r="17" spans="2:16" ht="19.5" customHeight="1" outlineLevel="2">
      <c r="B17" s="46" t="s">
        <v>35</v>
      </c>
      <c r="C17" s="47" t="s">
        <v>37</v>
      </c>
      <c r="D17" s="48">
        <v>11000</v>
      </c>
      <c r="E17" s="48">
        <f>D$17</f>
        <v>11000</v>
      </c>
      <c r="F17" s="48">
        <f aca="true" t="shared" si="8" ref="F17:O17">E$17</f>
        <v>11000</v>
      </c>
      <c r="G17" s="48">
        <f t="shared" si="8"/>
        <v>11000</v>
      </c>
      <c r="H17" s="48">
        <f t="shared" si="8"/>
        <v>11000</v>
      </c>
      <c r="I17" s="48">
        <f t="shared" si="8"/>
        <v>11000</v>
      </c>
      <c r="J17" s="48">
        <f t="shared" si="8"/>
        <v>11000</v>
      </c>
      <c r="K17" s="48">
        <f t="shared" si="8"/>
        <v>11000</v>
      </c>
      <c r="L17" s="48">
        <f t="shared" si="8"/>
        <v>11000</v>
      </c>
      <c r="M17" s="48">
        <f t="shared" si="8"/>
        <v>11000</v>
      </c>
      <c r="N17" s="48">
        <f t="shared" si="8"/>
        <v>11000</v>
      </c>
      <c r="O17" s="48">
        <f t="shared" si="8"/>
        <v>11000</v>
      </c>
      <c r="P17" s="49">
        <f aca="true" t="shared" si="9" ref="P17:P28">SUM(D17:O17)</f>
        <v>132000</v>
      </c>
    </row>
    <row r="18" spans="2:16" ht="19.5" customHeight="1" outlineLevel="2">
      <c r="B18" s="46" t="s">
        <v>35</v>
      </c>
      <c r="C18" s="47" t="s">
        <v>38</v>
      </c>
      <c r="D18" s="48">
        <v>0</v>
      </c>
      <c r="E18" s="48">
        <f>D$18</f>
        <v>0</v>
      </c>
      <c r="F18" s="48">
        <f aca="true" t="shared" si="10" ref="F18:O18">E$18</f>
        <v>0</v>
      </c>
      <c r="G18" s="48">
        <f t="shared" si="10"/>
        <v>0</v>
      </c>
      <c r="H18" s="48">
        <f t="shared" si="10"/>
        <v>0</v>
      </c>
      <c r="I18" s="48">
        <f t="shared" si="10"/>
        <v>0</v>
      </c>
      <c r="J18" s="48">
        <f t="shared" si="10"/>
        <v>0</v>
      </c>
      <c r="K18" s="48">
        <f t="shared" si="10"/>
        <v>0</v>
      </c>
      <c r="L18" s="48">
        <f t="shared" si="10"/>
        <v>0</v>
      </c>
      <c r="M18" s="48">
        <f t="shared" si="10"/>
        <v>0</v>
      </c>
      <c r="N18" s="48">
        <f t="shared" si="10"/>
        <v>0</v>
      </c>
      <c r="O18" s="48">
        <f t="shared" si="10"/>
        <v>0</v>
      </c>
      <c r="P18" s="49">
        <f t="shared" si="9"/>
        <v>0</v>
      </c>
    </row>
    <row r="19" spans="2:16" ht="19.5" customHeight="1" outlineLevel="2">
      <c r="B19" s="46" t="s">
        <v>35</v>
      </c>
      <c r="C19" s="47" t="s">
        <v>39</v>
      </c>
      <c r="D19" s="48">
        <v>1000</v>
      </c>
      <c r="E19" s="48">
        <f>D$19</f>
        <v>1000</v>
      </c>
      <c r="F19" s="48">
        <f aca="true" t="shared" si="11" ref="F19:O19">E$19</f>
        <v>1000</v>
      </c>
      <c r="G19" s="48">
        <f t="shared" si="11"/>
        <v>1000</v>
      </c>
      <c r="H19" s="48">
        <f t="shared" si="11"/>
        <v>1000</v>
      </c>
      <c r="I19" s="48">
        <f t="shared" si="11"/>
        <v>1000</v>
      </c>
      <c r="J19" s="48">
        <f t="shared" si="11"/>
        <v>1000</v>
      </c>
      <c r="K19" s="48">
        <f t="shared" si="11"/>
        <v>1000</v>
      </c>
      <c r="L19" s="48">
        <f t="shared" si="11"/>
        <v>1000</v>
      </c>
      <c r="M19" s="48">
        <f t="shared" si="11"/>
        <v>1000</v>
      </c>
      <c r="N19" s="48">
        <f t="shared" si="11"/>
        <v>1000</v>
      </c>
      <c r="O19" s="48">
        <f t="shared" si="11"/>
        <v>1000</v>
      </c>
      <c r="P19" s="49">
        <f t="shared" si="9"/>
        <v>12000</v>
      </c>
    </row>
    <row r="20" spans="2:16" ht="19.5" customHeight="1" outlineLevel="2">
      <c r="B20" s="46" t="s">
        <v>35</v>
      </c>
      <c r="C20" s="47" t="s">
        <v>40</v>
      </c>
      <c r="D20" s="48">
        <v>0</v>
      </c>
      <c r="E20" s="48">
        <f>D$20</f>
        <v>0</v>
      </c>
      <c r="F20" s="48">
        <f aca="true" t="shared" si="12" ref="F20:O20">E$20</f>
        <v>0</v>
      </c>
      <c r="G20" s="48">
        <f t="shared" si="12"/>
        <v>0</v>
      </c>
      <c r="H20" s="48">
        <f t="shared" si="12"/>
        <v>0</v>
      </c>
      <c r="I20" s="48">
        <f t="shared" si="12"/>
        <v>0</v>
      </c>
      <c r="J20" s="48">
        <f t="shared" si="12"/>
        <v>0</v>
      </c>
      <c r="K20" s="48">
        <f t="shared" si="12"/>
        <v>0</v>
      </c>
      <c r="L20" s="48">
        <f t="shared" si="12"/>
        <v>0</v>
      </c>
      <c r="M20" s="48">
        <f t="shared" si="12"/>
        <v>0</v>
      </c>
      <c r="N20" s="48">
        <f t="shared" si="12"/>
        <v>0</v>
      </c>
      <c r="O20" s="48">
        <f t="shared" si="12"/>
        <v>0</v>
      </c>
      <c r="P20" s="49">
        <f t="shared" si="9"/>
        <v>0</v>
      </c>
    </row>
    <row r="21" spans="2:16" ht="19.5" customHeight="1" outlineLevel="2">
      <c r="B21" s="46" t="s">
        <v>35</v>
      </c>
      <c r="C21" s="47" t="s">
        <v>41</v>
      </c>
      <c r="D21" s="48">
        <v>560</v>
      </c>
      <c r="E21" s="48">
        <f>D$21</f>
        <v>560</v>
      </c>
      <c r="F21" s="48">
        <f aca="true" t="shared" si="13" ref="F21:O21">E$21</f>
        <v>560</v>
      </c>
      <c r="G21" s="48">
        <f t="shared" si="13"/>
        <v>560</v>
      </c>
      <c r="H21" s="48">
        <f t="shared" si="13"/>
        <v>560</v>
      </c>
      <c r="I21" s="48">
        <f t="shared" si="13"/>
        <v>560</v>
      </c>
      <c r="J21" s="48">
        <f t="shared" si="13"/>
        <v>560</v>
      </c>
      <c r="K21" s="48">
        <f t="shared" si="13"/>
        <v>560</v>
      </c>
      <c r="L21" s="48">
        <f t="shared" si="13"/>
        <v>560</v>
      </c>
      <c r="M21" s="48">
        <f t="shared" si="13"/>
        <v>560</v>
      </c>
      <c r="N21" s="48">
        <f t="shared" si="13"/>
        <v>560</v>
      </c>
      <c r="O21" s="48">
        <f t="shared" si="13"/>
        <v>560</v>
      </c>
      <c r="P21" s="49">
        <f t="shared" si="9"/>
        <v>6720</v>
      </c>
    </row>
    <row r="22" spans="2:16" ht="19.5" customHeight="1" outlineLevel="2">
      <c r="B22" s="46" t="s">
        <v>35</v>
      </c>
      <c r="C22" s="47" t="s">
        <v>42</v>
      </c>
      <c r="D22" s="48">
        <v>2570</v>
      </c>
      <c r="E22" s="48">
        <f>D$22</f>
        <v>2570</v>
      </c>
      <c r="F22" s="48">
        <f aca="true" t="shared" si="14" ref="F22:O22">E$22</f>
        <v>2570</v>
      </c>
      <c r="G22" s="48">
        <f t="shared" si="14"/>
        <v>2570</v>
      </c>
      <c r="H22" s="48">
        <f t="shared" si="14"/>
        <v>2570</v>
      </c>
      <c r="I22" s="48">
        <f t="shared" si="14"/>
        <v>2570</v>
      </c>
      <c r="J22" s="48">
        <f t="shared" si="14"/>
        <v>2570</v>
      </c>
      <c r="K22" s="48">
        <f t="shared" si="14"/>
        <v>2570</v>
      </c>
      <c r="L22" s="48">
        <f t="shared" si="14"/>
        <v>2570</v>
      </c>
      <c r="M22" s="48">
        <f t="shared" si="14"/>
        <v>2570</v>
      </c>
      <c r="N22" s="48">
        <f t="shared" si="14"/>
        <v>2570</v>
      </c>
      <c r="O22" s="48">
        <f t="shared" si="14"/>
        <v>2570</v>
      </c>
      <c r="P22" s="49">
        <f t="shared" si="9"/>
        <v>30840</v>
      </c>
    </row>
    <row r="23" spans="2:16" ht="19.5" customHeight="1" outlineLevel="2">
      <c r="B23" s="46" t="s">
        <v>35</v>
      </c>
      <c r="C23" s="47" t="s">
        <v>43</v>
      </c>
      <c r="D23" s="48">
        <v>880</v>
      </c>
      <c r="E23" s="48">
        <f>D$23</f>
        <v>880</v>
      </c>
      <c r="F23" s="48">
        <f aca="true" t="shared" si="15" ref="F23:O23">E$23</f>
        <v>880</v>
      </c>
      <c r="G23" s="48">
        <f t="shared" si="15"/>
        <v>880</v>
      </c>
      <c r="H23" s="48">
        <f t="shared" si="15"/>
        <v>880</v>
      </c>
      <c r="I23" s="48">
        <f t="shared" si="15"/>
        <v>880</v>
      </c>
      <c r="J23" s="48">
        <f t="shared" si="15"/>
        <v>880</v>
      </c>
      <c r="K23" s="48">
        <f t="shared" si="15"/>
        <v>880</v>
      </c>
      <c r="L23" s="48">
        <f t="shared" si="15"/>
        <v>880</v>
      </c>
      <c r="M23" s="48">
        <f t="shared" si="15"/>
        <v>880</v>
      </c>
      <c r="N23" s="48">
        <f t="shared" si="15"/>
        <v>880</v>
      </c>
      <c r="O23" s="48">
        <f t="shared" si="15"/>
        <v>880</v>
      </c>
      <c r="P23" s="49">
        <f t="shared" si="9"/>
        <v>10560</v>
      </c>
    </row>
    <row r="24" spans="2:16" ht="19.5" customHeight="1" outlineLevel="2">
      <c r="B24" s="46" t="s">
        <v>35</v>
      </c>
      <c r="C24" s="47" t="s">
        <v>44</v>
      </c>
      <c r="D24" s="48">
        <v>0</v>
      </c>
      <c r="E24" s="48">
        <f>D$24</f>
        <v>0</v>
      </c>
      <c r="F24" s="48">
        <f aca="true" t="shared" si="16" ref="F24:O24">E$24</f>
        <v>0</v>
      </c>
      <c r="G24" s="48">
        <f t="shared" si="16"/>
        <v>0</v>
      </c>
      <c r="H24" s="48">
        <f t="shared" si="16"/>
        <v>0</v>
      </c>
      <c r="I24" s="48">
        <f t="shared" si="16"/>
        <v>0</v>
      </c>
      <c r="J24" s="48">
        <f t="shared" si="16"/>
        <v>0</v>
      </c>
      <c r="K24" s="48">
        <f t="shared" si="16"/>
        <v>0</v>
      </c>
      <c r="L24" s="48">
        <f t="shared" si="16"/>
        <v>0</v>
      </c>
      <c r="M24" s="48">
        <f t="shared" si="16"/>
        <v>0</v>
      </c>
      <c r="N24" s="48">
        <f t="shared" si="16"/>
        <v>0</v>
      </c>
      <c r="O24" s="48">
        <f t="shared" si="16"/>
        <v>0</v>
      </c>
      <c r="P24" s="49">
        <f t="shared" si="9"/>
        <v>0</v>
      </c>
    </row>
    <row r="25" spans="2:16" ht="19.5" customHeight="1" outlineLevel="2">
      <c r="B25" s="46" t="s">
        <v>35</v>
      </c>
      <c r="C25" s="47" t="s">
        <v>45</v>
      </c>
      <c r="D25" s="48">
        <v>135</v>
      </c>
      <c r="E25" s="48">
        <f>D$25</f>
        <v>135</v>
      </c>
      <c r="F25" s="48">
        <f aca="true" t="shared" si="17" ref="F25:O25">E$25</f>
        <v>135</v>
      </c>
      <c r="G25" s="48">
        <f t="shared" si="17"/>
        <v>135</v>
      </c>
      <c r="H25" s="48">
        <f t="shared" si="17"/>
        <v>135</v>
      </c>
      <c r="I25" s="48">
        <f t="shared" si="17"/>
        <v>135</v>
      </c>
      <c r="J25" s="48">
        <f t="shared" si="17"/>
        <v>135</v>
      </c>
      <c r="K25" s="48">
        <f t="shared" si="17"/>
        <v>135</v>
      </c>
      <c r="L25" s="48">
        <f t="shared" si="17"/>
        <v>135</v>
      </c>
      <c r="M25" s="48">
        <f t="shared" si="17"/>
        <v>135</v>
      </c>
      <c r="N25" s="48">
        <f t="shared" si="17"/>
        <v>135</v>
      </c>
      <c r="O25" s="48">
        <f t="shared" si="17"/>
        <v>135</v>
      </c>
      <c r="P25" s="49">
        <f t="shared" si="9"/>
        <v>1620</v>
      </c>
    </row>
    <row r="26" spans="2:16" ht="19.5" customHeight="1" outlineLevel="2">
      <c r="B26" s="46" t="s">
        <v>35</v>
      </c>
      <c r="C26" s="47" t="s">
        <v>46</v>
      </c>
      <c r="D26" s="48">
        <v>45</v>
      </c>
      <c r="E26" s="48">
        <f>D$26</f>
        <v>45</v>
      </c>
      <c r="F26" s="48">
        <f aca="true" t="shared" si="18" ref="F26:O26">E$26</f>
        <v>45</v>
      </c>
      <c r="G26" s="48">
        <f t="shared" si="18"/>
        <v>45</v>
      </c>
      <c r="H26" s="48">
        <f t="shared" si="18"/>
        <v>45</v>
      </c>
      <c r="I26" s="48">
        <f t="shared" si="18"/>
        <v>45</v>
      </c>
      <c r="J26" s="48">
        <f t="shared" si="18"/>
        <v>45</v>
      </c>
      <c r="K26" s="48">
        <f t="shared" si="18"/>
        <v>45</v>
      </c>
      <c r="L26" s="48">
        <f t="shared" si="18"/>
        <v>45</v>
      </c>
      <c r="M26" s="48">
        <f t="shared" si="18"/>
        <v>45</v>
      </c>
      <c r="N26" s="48">
        <f t="shared" si="18"/>
        <v>45</v>
      </c>
      <c r="O26" s="48">
        <f t="shared" si="18"/>
        <v>45</v>
      </c>
      <c r="P26" s="49">
        <f t="shared" si="9"/>
        <v>540</v>
      </c>
    </row>
    <row r="27" spans="2:16" ht="19.5" customHeight="1" outlineLevel="2">
      <c r="B27" s="46" t="s">
        <v>35</v>
      </c>
      <c r="C27" s="47" t="s">
        <v>47</v>
      </c>
      <c r="D27" s="48">
        <v>2500</v>
      </c>
      <c r="E27" s="48">
        <v>0</v>
      </c>
      <c r="F27" s="48">
        <f aca="true" t="shared" si="19" ref="F27:O27">E$27</f>
        <v>0</v>
      </c>
      <c r="G27" s="48">
        <f t="shared" si="19"/>
        <v>0</v>
      </c>
      <c r="H27" s="48">
        <f t="shared" si="19"/>
        <v>0</v>
      </c>
      <c r="I27" s="48">
        <f t="shared" si="19"/>
        <v>0</v>
      </c>
      <c r="J27" s="48">
        <f t="shared" si="19"/>
        <v>0</v>
      </c>
      <c r="K27" s="48">
        <f t="shared" si="19"/>
        <v>0</v>
      </c>
      <c r="L27" s="48">
        <f t="shared" si="19"/>
        <v>0</v>
      </c>
      <c r="M27" s="48">
        <f t="shared" si="19"/>
        <v>0</v>
      </c>
      <c r="N27" s="48">
        <f t="shared" si="19"/>
        <v>0</v>
      </c>
      <c r="O27" s="48">
        <f t="shared" si="19"/>
        <v>0</v>
      </c>
      <c r="P27" s="49">
        <f t="shared" si="9"/>
        <v>2500</v>
      </c>
    </row>
    <row r="28" spans="2:16" ht="19.5" customHeight="1" outlineLevel="2">
      <c r="B28" s="50" t="s">
        <v>35</v>
      </c>
      <c r="C28" s="51" t="s">
        <v>48</v>
      </c>
      <c r="D28" s="48">
        <v>0</v>
      </c>
      <c r="E28" s="52">
        <f>D$28</f>
        <v>0</v>
      </c>
      <c r="F28" s="52">
        <f aca="true" t="shared" si="20" ref="F28:O28">E$28</f>
        <v>0</v>
      </c>
      <c r="G28" s="52">
        <f t="shared" si="20"/>
        <v>0</v>
      </c>
      <c r="H28" s="52">
        <f t="shared" si="20"/>
        <v>0</v>
      </c>
      <c r="I28" s="52">
        <f t="shared" si="20"/>
        <v>0</v>
      </c>
      <c r="J28" s="52">
        <f t="shared" si="20"/>
        <v>0</v>
      </c>
      <c r="K28" s="52">
        <f t="shared" si="20"/>
        <v>0</v>
      </c>
      <c r="L28" s="52">
        <f t="shared" si="20"/>
        <v>0</v>
      </c>
      <c r="M28" s="52">
        <f t="shared" si="20"/>
        <v>0</v>
      </c>
      <c r="N28" s="52">
        <f t="shared" si="20"/>
        <v>0</v>
      </c>
      <c r="O28" s="52">
        <f t="shared" si="20"/>
        <v>0</v>
      </c>
      <c r="P28" s="53">
        <f t="shared" si="9"/>
        <v>0</v>
      </c>
    </row>
    <row r="29" spans="2:256" s="54" customFormat="1" ht="19.5" customHeight="1" outlineLevel="1">
      <c r="B29" s="55" t="s">
        <v>49</v>
      </c>
      <c r="C29" s="56"/>
      <c r="D29" s="57">
        <f>SUBTOTAL(9,D16:D28)</f>
        <v>18690</v>
      </c>
      <c r="E29" s="57">
        <f aca="true" t="shared" si="21" ref="E29:P29">SUBTOTAL(9,E16:E28)</f>
        <v>16190</v>
      </c>
      <c r="F29" s="57">
        <f t="shared" si="21"/>
        <v>16190</v>
      </c>
      <c r="G29" s="57">
        <f t="shared" si="21"/>
        <v>16190</v>
      </c>
      <c r="H29" s="57">
        <f t="shared" si="21"/>
        <v>16190</v>
      </c>
      <c r="I29" s="57">
        <f t="shared" si="21"/>
        <v>16190</v>
      </c>
      <c r="J29" s="57">
        <f t="shared" si="21"/>
        <v>16190</v>
      </c>
      <c r="K29" s="57">
        <f t="shared" si="21"/>
        <v>16190</v>
      </c>
      <c r="L29" s="57">
        <f t="shared" si="21"/>
        <v>16190</v>
      </c>
      <c r="M29" s="57">
        <f t="shared" si="21"/>
        <v>16190</v>
      </c>
      <c r="N29" s="57">
        <f t="shared" si="21"/>
        <v>16190</v>
      </c>
      <c r="O29" s="57">
        <f t="shared" si="21"/>
        <v>16190</v>
      </c>
      <c r="P29" s="58">
        <f t="shared" si="21"/>
        <v>196780</v>
      </c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2:16" ht="19.5" customHeight="1" outlineLevel="2">
      <c r="B30" s="60" t="s">
        <v>50</v>
      </c>
      <c r="C30" s="61" t="s">
        <v>51</v>
      </c>
      <c r="D30" s="62">
        <v>3500</v>
      </c>
      <c r="E30" s="62">
        <f>D$30</f>
        <v>3500</v>
      </c>
      <c r="F30" s="62">
        <f aca="true" t="shared" si="22" ref="F30:O30">E$30</f>
        <v>3500</v>
      </c>
      <c r="G30" s="62">
        <f t="shared" si="22"/>
        <v>3500</v>
      </c>
      <c r="H30" s="62">
        <f t="shared" si="22"/>
        <v>3500</v>
      </c>
      <c r="I30" s="62">
        <f t="shared" si="22"/>
        <v>3500</v>
      </c>
      <c r="J30" s="62">
        <f t="shared" si="22"/>
        <v>3500</v>
      </c>
      <c r="K30" s="62">
        <f t="shared" si="22"/>
        <v>3500</v>
      </c>
      <c r="L30" s="62">
        <f t="shared" si="22"/>
        <v>3500</v>
      </c>
      <c r="M30" s="62">
        <f t="shared" si="22"/>
        <v>3500</v>
      </c>
      <c r="N30" s="62">
        <f t="shared" si="22"/>
        <v>3500</v>
      </c>
      <c r="O30" s="62">
        <f t="shared" si="22"/>
        <v>3500</v>
      </c>
      <c r="P30" s="63">
        <f>SUM(D30:O30)</f>
        <v>42000</v>
      </c>
    </row>
    <row r="31" spans="2:16" ht="19.5" customHeight="1" outlineLevel="2">
      <c r="B31" s="64" t="s">
        <v>50</v>
      </c>
      <c r="C31" s="65" t="s">
        <v>52</v>
      </c>
      <c r="D31" s="66">
        <v>0</v>
      </c>
      <c r="E31" s="66">
        <f>D$31</f>
        <v>0</v>
      </c>
      <c r="F31" s="66">
        <f aca="true" t="shared" si="23" ref="F31:O31">E$31</f>
        <v>0</v>
      </c>
      <c r="G31" s="66">
        <f t="shared" si="23"/>
        <v>0</v>
      </c>
      <c r="H31" s="66">
        <f t="shared" si="23"/>
        <v>0</v>
      </c>
      <c r="I31" s="66">
        <f t="shared" si="23"/>
        <v>0</v>
      </c>
      <c r="J31" s="66">
        <f t="shared" si="23"/>
        <v>0</v>
      </c>
      <c r="K31" s="66">
        <f t="shared" si="23"/>
        <v>0</v>
      </c>
      <c r="L31" s="66">
        <f t="shared" si="23"/>
        <v>0</v>
      </c>
      <c r="M31" s="66">
        <f t="shared" si="23"/>
        <v>0</v>
      </c>
      <c r="N31" s="66">
        <f t="shared" si="23"/>
        <v>0</v>
      </c>
      <c r="O31" s="66">
        <f t="shared" si="23"/>
        <v>0</v>
      </c>
      <c r="P31" s="67">
        <f>SUM(D31:O31)</f>
        <v>0</v>
      </c>
    </row>
    <row r="32" spans="2:16" ht="19.5" customHeight="1" outlineLevel="2">
      <c r="B32" s="64" t="s">
        <v>50</v>
      </c>
      <c r="C32" s="65" t="s">
        <v>53</v>
      </c>
      <c r="D32" s="66">
        <v>0</v>
      </c>
      <c r="E32" s="66">
        <f>D$32</f>
        <v>0</v>
      </c>
      <c r="F32" s="66">
        <f aca="true" t="shared" si="24" ref="F32:O32">E$32</f>
        <v>0</v>
      </c>
      <c r="G32" s="66">
        <f t="shared" si="24"/>
        <v>0</v>
      </c>
      <c r="H32" s="66">
        <f t="shared" si="24"/>
        <v>0</v>
      </c>
      <c r="I32" s="66">
        <f t="shared" si="24"/>
        <v>0</v>
      </c>
      <c r="J32" s="66">
        <f t="shared" si="24"/>
        <v>0</v>
      </c>
      <c r="K32" s="66">
        <f t="shared" si="24"/>
        <v>0</v>
      </c>
      <c r="L32" s="66">
        <f t="shared" si="24"/>
        <v>0</v>
      </c>
      <c r="M32" s="66">
        <f t="shared" si="24"/>
        <v>0</v>
      </c>
      <c r="N32" s="66">
        <f t="shared" si="24"/>
        <v>0</v>
      </c>
      <c r="O32" s="66">
        <f t="shared" si="24"/>
        <v>0</v>
      </c>
      <c r="P32" s="67">
        <f>SUM(D32:O32)</f>
        <v>0</v>
      </c>
    </row>
    <row r="33" spans="2:16" ht="19.5" customHeight="1" outlineLevel="2">
      <c r="B33" s="64" t="s">
        <v>50</v>
      </c>
      <c r="C33" s="65" t="s">
        <v>54</v>
      </c>
      <c r="D33" s="66">
        <v>0</v>
      </c>
      <c r="E33" s="66">
        <f>D$33</f>
        <v>0</v>
      </c>
      <c r="F33" s="66">
        <f aca="true" t="shared" si="25" ref="F33:O33">E$33</f>
        <v>0</v>
      </c>
      <c r="G33" s="66">
        <f t="shared" si="25"/>
        <v>0</v>
      </c>
      <c r="H33" s="66">
        <f t="shared" si="25"/>
        <v>0</v>
      </c>
      <c r="I33" s="66">
        <f t="shared" si="25"/>
        <v>0</v>
      </c>
      <c r="J33" s="66">
        <f t="shared" si="25"/>
        <v>0</v>
      </c>
      <c r="K33" s="66">
        <f t="shared" si="25"/>
        <v>0</v>
      </c>
      <c r="L33" s="66">
        <f t="shared" si="25"/>
        <v>0</v>
      </c>
      <c r="M33" s="66">
        <f t="shared" si="25"/>
        <v>0</v>
      </c>
      <c r="N33" s="66">
        <f t="shared" si="25"/>
        <v>0</v>
      </c>
      <c r="O33" s="66">
        <f t="shared" si="25"/>
        <v>0</v>
      </c>
      <c r="P33" s="67">
        <f>SUM(D33:O33)</f>
        <v>0</v>
      </c>
    </row>
    <row r="34" spans="2:16" ht="19.5" customHeight="1" outlineLevel="2">
      <c r="B34" s="68" t="s">
        <v>50</v>
      </c>
      <c r="C34" s="69" t="s">
        <v>48</v>
      </c>
      <c r="D34" s="66">
        <v>0</v>
      </c>
      <c r="E34" s="70">
        <f>D$34</f>
        <v>0</v>
      </c>
      <c r="F34" s="70">
        <f aca="true" t="shared" si="26" ref="F34:O34">E$34</f>
        <v>0</v>
      </c>
      <c r="G34" s="70">
        <f t="shared" si="26"/>
        <v>0</v>
      </c>
      <c r="H34" s="70">
        <f t="shared" si="26"/>
        <v>0</v>
      </c>
      <c r="I34" s="70">
        <f t="shared" si="26"/>
        <v>0</v>
      </c>
      <c r="J34" s="70">
        <f t="shared" si="26"/>
        <v>0</v>
      </c>
      <c r="K34" s="70">
        <f t="shared" si="26"/>
        <v>0</v>
      </c>
      <c r="L34" s="70">
        <f t="shared" si="26"/>
        <v>0</v>
      </c>
      <c r="M34" s="70">
        <f t="shared" si="26"/>
        <v>0</v>
      </c>
      <c r="N34" s="70">
        <f t="shared" si="26"/>
        <v>0</v>
      </c>
      <c r="O34" s="70">
        <f t="shared" si="26"/>
        <v>0</v>
      </c>
      <c r="P34" s="71">
        <f>SUM(D34:O34)</f>
        <v>0</v>
      </c>
    </row>
    <row r="35" spans="2:256" s="54" customFormat="1" ht="19.5" customHeight="1" outlineLevel="1">
      <c r="B35" s="72" t="s">
        <v>55</v>
      </c>
      <c r="C35" s="73"/>
      <c r="D35" s="74">
        <f>SUBTOTAL(9,D30:D34)</f>
        <v>3500</v>
      </c>
      <c r="E35" s="74">
        <f aca="true" t="shared" si="27" ref="E35:P35">SUBTOTAL(9,E30:E34)</f>
        <v>3500</v>
      </c>
      <c r="F35" s="74">
        <f t="shared" si="27"/>
        <v>3500</v>
      </c>
      <c r="G35" s="74">
        <f t="shared" si="27"/>
        <v>3500</v>
      </c>
      <c r="H35" s="74">
        <f t="shared" si="27"/>
        <v>3500</v>
      </c>
      <c r="I35" s="74">
        <f t="shared" si="27"/>
        <v>3500</v>
      </c>
      <c r="J35" s="74">
        <f t="shared" si="27"/>
        <v>3500</v>
      </c>
      <c r="K35" s="74">
        <f t="shared" si="27"/>
        <v>3500</v>
      </c>
      <c r="L35" s="74">
        <f t="shared" si="27"/>
        <v>3500</v>
      </c>
      <c r="M35" s="74">
        <f t="shared" si="27"/>
        <v>3500</v>
      </c>
      <c r="N35" s="74">
        <f t="shared" si="27"/>
        <v>3500</v>
      </c>
      <c r="O35" s="74">
        <f t="shared" si="27"/>
        <v>3500</v>
      </c>
      <c r="P35" s="75">
        <f t="shared" si="27"/>
        <v>42000</v>
      </c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</row>
    <row r="36" spans="2:16" ht="19.5" customHeight="1" outlineLevel="2">
      <c r="B36" s="76" t="s">
        <v>56</v>
      </c>
      <c r="C36" s="77" t="s">
        <v>57</v>
      </c>
      <c r="D36" s="78">
        <v>0</v>
      </c>
      <c r="E36" s="78">
        <f>D$36</f>
        <v>0</v>
      </c>
      <c r="F36" s="78">
        <f aca="true" t="shared" si="28" ref="F36:O36">E$36</f>
        <v>0</v>
      </c>
      <c r="G36" s="78">
        <f t="shared" si="28"/>
        <v>0</v>
      </c>
      <c r="H36" s="78">
        <f t="shared" si="28"/>
        <v>0</v>
      </c>
      <c r="I36" s="78">
        <f t="shared" si="28"/>
        <v>0</v>
      </c>
      <c r="J36" s="78">
        <f t="shared" si="28"/>
        <v>0</v>
      </c>
      <c r="K36" s="78">
        <f t="shared" si="28"/>
        <v>0</v>
      </c>
      <c r="L36" s="78">
        <f t="shared" si="28"/>
        <v>0</v>
      </c>
      <c r="M36" s="78">
        <f t="shared" si="28"/>
        <v>0</v>
      </c>
      <c r="N36" s="78">
        <f t="shared" si="28"/>
        <v>0</v>
      </c>
      <c r="O36" s="78">
        <f t="shared" si="28"/>
        <v>0</v>
      </c>
      <c r="P36" s="79">
        <f aca="true" t="shared" si="29" ref="P36:P47">SUM(D36:O36)</f>
        <v>0</v>
      </c>
    </row>
    <row r="37" spans="2:16" ht="19.5" customHeight="1" outlineLevel="2">
      <c r="B37" s="80" t="s">
        <v>56</v>
      </c>
      <c r="C37" s="81" t="s">
        <v>58</v>
      </c>
      <c r="D37" s="82">
        <v>1900</v>
      </c>
      <c r="E37" s="82">
        <f>D$37</f>
        <v>1900</v>
      </c>
      <c r="F37" s="82">
        <f aca="true" t="shared" si="30" ref="F37:O37">E$37</f>
        <v>1900</v>
      </c>
      <c r="G37" s="82">
        <f t="shared" si="30"/>
        <v>1900</v>
      </c>
      <c r="H37" s="82">
        <f t="shared" si="30"/>
        <v>1900</v>
      </c>
      <c r="I37" s="82">
        <f t="shared" si="30"/>
        <v>1900</v>
      </c>
      <c r="J37" s="82">
        <f t="shared" si="30"/>
        <v>1900</v>
      </c>
      <c r="K37" s="82">
        <f t="shared" si="30"/>
        <v>1900</v>
      </c>
      <c r="L37" s="82">
        <f t="shared" si="30"/>
        <v>1900</v>
      </c>
      <c r="M37" s="82">
        <f t="shared" si="30"/>
        <v>1900</v>
      </c>
      <c r="N37" s="82">
        <f t="shared" si="30"/>
        <v>1900</v>
      </c>
      <c r="O37" s="82">
        <f t="shared" si="30"/>
        <v>1900</v>
      </c>
      <c r="P37" s="83">
        <f t="shared" si="29"/>
        <v>22800</v>
      </c>
    </row>
    <row r="38" spans="2:16" ht="19.5" customHeight="1" outlineLevel="2">
      <c r="B38" s="80" t="s">
        <v>56</v>
      </c>
      <c r="C38" s="81" t="s">
        <v>59</v>
      </c>
      <c r="D38" s="82">
        <v>1000</v>
      </c>
      <c r="E38" s="82">
        <f>D$38</f>
        <v>1000</v>
      </c>
      <c r="F38" s="82">
        <f aca="true" t="shared" si="31" ref="F38:O38">E$38</f>
        <v>1000</v>
      </c>
      <c r="G38" s="82">
        <f t="shared" si="31"/>
        <v>1000</v>
      </c>
      <c r="H38" s="82">
        <f t="shared" si="31"/>
        <v>1000</v>
      </c>
      <c r="I38" s="82">
        <f t="shared" si="31"/>
        <v>1000</v>
      </c>
      <c r="J38" s="82">
        <f t="shared" si="31"/>
        <v>1000</v>
      </c>
      <c r="K38" s="82">
        <f t="shared" si="31"/>
        <v>1000</v>
      </c>
      <c r="L38" s="82">
        <f t="shared" si="31"/>
        <v>1000</v>
      </c>
      <c r="M38" s="82">
        <f t="shared" si="31"/>
        <v>1000</v>
      </c>
      <c r="N38" s="82">
        <f t="shared" si="31"/>
        <v>1000</v>
      </c>
      <c r="O38" s="82">
        <f t="shared" si="31"/>
        <v>1000</v>
      </c>
      <c r="P38" s="83">
        <f t="shared" si="29"/>
        <v>12000</v>
      </c>
    </row>
    <row r="39" spans="2:16" ht="19.5" customHeight="1" outlineLevel="2">
      <c r="B39" s="84" t="s">
        <v>56</v>
      </c>
      <c r="C39" s="85" t="s">
        <v>60</v>
      </c>
      <c r="D39" s="86">
        <v>1000</v>
      </c>
      <c r="E39" s="86">
        <f>D$39</f>
        <v>1000</v>
      </c>
      <c r="F39" s="86">
        <f>E$39</f>
        <v>1000</v>
      </c>
      <c r="G39" s="86">
        <f aca="true" t="shared" si="32" ref="G39:O39">F$39</f>
        <v>1000</v>
      </c>
      <c r="H39" s="86">
        <f t="shared" si="32"/>
        <v>1000</v>
      </c>
      <c r="I39" s="86">
        <f t="shared" si="32"/>
        <v>1000</v>
      </c>
      <c r="J39" s="86">
        <f t="shared" si="32"/>
        <v>1000</v>
      </c>
      <c r="K39" s="86">
        <f t="shared" si="32"/>
        <v>1000</v>
      </c>
      <c r="L39" s="86">
        <f t="shared" si="32"/>
        <v>1000</v>
      </c>
      <c r="M39" s="86">
        <f t="shared" si="32"/>
        <v>1000</v>
      </c>
      <c r="N39" s="86">
        <f t="shared" si="32"/>
        <v>1000</v>
      </c>
      <c r="O39" s="86">
        <f t="shared" si="32"/>
        <v>1000</v>
      </c>
      <c r="P39" s="87">
        <f t="shared" si="29"/>
        <v>12000</v>
      </c>
    </row>
    <row r="40" spans="2:256" s="54" customFormat="1" ht="19.5" customHeight="1" outlineLevel="1">
      <c r="B40" s="88" t="s">
        <v>61</v>
      </c>
      <c r="C40" s="89"/>
      <c r="D40" s="90">
        <f>SUBTOTAL(9,D36:D39)</f>
        <v>3900</v>
      </c>
      <c r="E40" s="90">
        <f aca="true" t="shared" si="33" ref="E40:P40">SUBTOTAL(9,E36:E39)</f>
        <v>3900</v>
      </c>
      <c r="F40" s="90">
        <f t="shared" si="33"/>
        <v>3900</v>
      </c>
      <c r="G40" s="90">
        <f t="shared" si="33"/>
        <v>3900</v>
      </c>
      <c r="H40" s="90">
        <f t="shared" si="33"/>
        <v>3900</v>
      </c>
      <c r="I40" s="90">
        <f t="shared" si="33"/>
        <v>3900</v>
      </c>
      <c r="J40" s="90">
        <f t="shared" si="33"/>
        <v>3900</v>
      </c>
      <c r="K40" s="90">
        <f t="shared" si="33"/>
        <v>3900</v>
      </c>
      <c r="L40" s="90">
        <f t="shared" si="33"/>
        <v>3900</v>
      </c>
      <c r="M40" s="90">
        <f t="shared" si="33"/>
        <v>3900</v>
      </c>
      <c r="N40" s="90">
        <f t="shared" si="33"/>
        <v>3900</v>
      </c>
      <c r="O40" s="90">
        <f t="shared" si="33"/>
        <v>3900</v>
      </c>
      <c r="P40" s="91">
        <f t="shared" si="33"/>
        <v>46800</v>
      </c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spans="2:16" ht="19.5" customHeight="1" outlineLevel="2">
      <c r="B41" s="92" t="s">
        <v>62</v>
      </c>
      <c r="C41" s="93" t="s">
        <v>63</v>
      </c>
      <c r="D41" s="94">
        <v>4600</v>
      </c>
      <c r="E41" s="94">
        <f>D$41</f>
        <v>4600</v>
      </c>
      <c r="F41" s="94">
        <f aca="true" t="shared" si="34" ref="F41:O41">E$41</f>
        <v>4600</v>
      </c>
      <c r="G41" s="94">
        <f t="shared" si="34"/>
        <v>4600</v>
      </c>
      <c r="H41" s="94">
        <f t="shared" si="34"/>
        <v>4600</v>
      </c>
      <c r="I41" s="94">
        <f t="shared" si="34"/>
        <v>4600</v>
      </c>
      <c r="J41" s="94">
        <f t="shared" si="34"/>
        <v>4600</v>
      </c>
      <c r="K41" s="94">
        <f t="shared" si="34"/>
        <v>4600</v>
      </c>
      <c r="L41" s="94">
        <f t="shared" si="34"/>
        <v>4600</v>
      </c>
      <c r="M41" s="94">
        <f t="shared" si="34"/>
        <v>4600</v>
      </c>
      <c r="N41" s="94">
        <f t="shared" si="34"/>
        <v>4600</v>
      </c>
      <c r="O41" s="94">
        <f t="shared" si="34"/>
        <v>4600</v>
      </c>
      <c r="P41" s="95">
        <f t="shared" si="29"/>
        <v>55200</v>
      </c>
    </row>
    <row r="42" spans="2:16" ht="19.5" customHeight="1" outlineLevel="2">
      <c r="B42" s="96" t="s">
        <v>62</v>
      </c>
      <c r="C42" s="97" t="s">
        <v>64</v>
      </c>
      <c r="D42" s="98">
        <v>700</v>
      </c>
      <c r="E42" s="98">
        <f>D$42</f>
        <v>700</v>
      </c>
      <c r="F42" s="98">
        <f aca="true" t="shared" si="35" ref="F42:O42">E$42</f>
        <v>700</v>
      </c>
      <c r="G42" s="98">
        <f t="shared" si="35"/>
        <v>700</v>
      </c>
      <c r="H42" s="98">
        <f t="shared" si="35"/>
        <v>700</v>
      </c>
      <c r="I42" s="98">
        <f t="shared" si="35"/>
        <v>700</v>
      </c>
      <c r="J42" s="98">
        <f t="shared" si="35"/>
        <v>700</v>
      </c>
      <c r="K42" s="98">
        <f t="shared" si="35"/>
        <v>700</v>
      </c>
      <c r="L42" s="98">
        <f t="shared" si="35"/>
        <v>700</v>
      </c>
      <c r="M42" s="98">
        <f t="shared" si="35"/>
        <v>700</v>
      </c>
      <c r="N42" s="98">
        <f t="shared" si="35"/>
        <v>700</v>
      </c>
      <c r="O42" s="98">
        <f t="shared" si="35"/>
        <v>700</v>
      </c>
      <c r="P42" s="99">
        <f t="shared" si="29"/>
        <v>8400</v>
      </c>
    </row>
    <row r="43" spans="2:16" ht="19.5" customHeight="1" outlineLevel="2">
      <c r="B43" s="96" t="s">
        <v>62</v>
      </c>
      <c r="C43" s="97" t="s">
        <v>65</v>
      </c>
      <c r="D43" s="98">
        <v>2000</v>
      </c>
      <c r="E43" s="98">
        <f>D$43</f>
        <v>2000</v>
      </c>
      <c r="F43" s="98">
        <f aca="true" t="shared" si="36" ref="F43:O43">E$43</f>
        <v>2000</v>
      </c>
      <c r="G43" s="98">
        <f t="shared" si="36"/>
        <v>2000</v>
      </c>
      <c r="H43" s="98">
        <f t="shared" si="36"/>
        <v>2000</v>
      </c>
      <c r="I43" s="98">
        <f t="shared" si="36"/>
        <v>2000</v>
      </c>
      <c r="J43" s="98">
        <f t="shared" si="36"/>
        <v>2000</v>
      </c>
      <c r="K43" s="98">
        <f t="shared" si="36"/>
        <v>2000</v>
      </c>
      <c r="L43" s="98">
        <f t="shared" si="36"/>
        <v>2000</v>
      </c>
      <c r="M43" s="98">
        <f t="shared" si="36"/>
        <v>2000</v>
      </c>
      <c r="N43" s="98">
        <f t="shared" si="36"/>
        <v>2000</v>
      </c>
      <c r="O43" s="98">
        <f t="shared" si="36"/>
        <v>2000</v>
      </c>
      <c r="P43" s="99">
        <f t="shared" si="29"/>
        <v>24000</v>
      </c>
    </row>
    <row r="44" spans="2:16" ht="19.5" customHeight="1" outlineLevel="2">
      <c r="B44" s="100" t="s">
        <v>62</v>
      </c>
      <c r="C44" s="101" t="s">
        <v>48</v>
      </c>
      <c r="D44" s="102">
        <v>0</v>
      </c>
      <c r="E44" s="102">
        <f>D$44</f>
        <v>0</v>
      </c>
      <c r="F44" s="102">
        <f aca="true" t="shared" si="37" ref="F44:O44">E$44</f>
        <v>0</v>
      </c>
      <c r="G44" s="102">
        <f t="shared" si="37"/>
        <v>0</v>
      </c>
      <c r="H44" s="102">
        <f t="shared" si="37"/>
        <v>0</v>
      </c>
      <c r="I44" s="102">
        <f t="shared" si="37"/>
        <v>0</v>
      </c>
      <c r="J44" s="102">
        <f t="shared" si="37"/>
        <v>0</v>
      </c>
      <c r="K44" s="102">
        <f t="shared" si="37"/>
        <v>0</v>
      </c>
      <c r="L44" s="102">
        <f t="shared" si="37"/>
        <v>0</v>
      </c>
      <c r="M44" s="102">
        <f t="shared" si="37"/>
        <v>0</v>
      </c>
      <c r="N44" s="102">
        <f t="shared" si="37"/>
        <v>0</v>
      </c>
      <c r="O44" s="102">
        <f t="shared" si="37"/>
        <v>0</v>
      </c>
      <c r="P44" s="103">
        <f t="shared" si="29"/>
        <v>0</v>
      </c>
    </row>
    <row r="45" spans="2:256" s="54" customFormat="1" ht="19.5" customHeight="1" outlineLevel="1">
      <c r="B45" s="308" t="s">
        <v>66</v>
      </c>
      <c r="C45" s="308"/>
      <c r="D45" s="104">
        <f>SUBTOTAL(9,D41:D44)</f>
        <v>7300</v>
      </c>
      <c r="E45" s="104">
        <f aca="true" t="shared" si="38" ref="E45:P45">SUBTOTAL(9,E41:E44)</f>
        <v>7300</v>
      </c>
      <c r="F45" s="104">
        <f t="shared" si="38"/>
        <v>7300</v>
      </c>
      <c r="G45" s="104">
        <f t="shared" si="38"/>
        <v>7300</v>
      </c>
      <c r="H45" s="104">
        <f t="shared" si="38"/>
        <v>7300</v>
      </c>
      <c r="I45" s="104">
        <f t="shared" si="38"/>
        <v>7300</v>
      </c>
      <c r="J45" s="104">
        <f t="shared" si="38"/>
        <v>7300</v>
      </c>
      <c r="K45" s="104">
        <f t="shared" si="38"/>
        <v>7300</v>
      </c>
      <c r="L45" s="104">
        <f t="shared" si="38"/>
        <v>7300</v>
      </c>
      <c r="M45" s="104">
        <f t="shared" si="38"/>
        <v>7300</v>
      </c>
      <c r="N45" s="104">
        <f t="shared" si="38"/>
        <v>7300</v>
      </c>
      <c r="O45" s="104">
        <f t="shared" si="38"/>
        <v>7300</v>
      </c>
      <c r="P45" s="105">
        <f t="shared" si="38"/>
        <v>87600</v>
      </c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  <row r="46" spans="2:16" s="3" customFormat="1" ht="18.75">
      <c r="B46" s="305" t="s">
        <v>0</v>
      </c>
      <c r="C46" s="305"/>
      <c r="D46" s="305" t="str">
        <f>D1</f>
        <v>Jméno domácnosti Pohodovi - A</v>
      </c>
      <c r="E46" s="305"/>
      <c r="F46" s="305"/>
      <c r="G46" s="305"/>
      <c r="O46" s="5" t="s">
        <v>2</v>
      </c>
      <c r="P46" s="6" t="s">
        <v>67</v>
      </c>
    </row>
    <row r="47" spans="2:16" ht="19.5" customHeight="1" outlineLevel="2">
      <c r="B47" s="106" t="s">
        <v>68</v>
      </c>
      <c r="C47" s="107" t="s">
        <v>69</v>
      </c>
      <c r="D47" s="108">
        <v>800</v>
      </c>
      <c r="E47" s="108">
        <f>D$47</f>
        <v>800</v>
      </c>
      <c r="F47" s="108">
        <f aca="true" t="shared" si="39" ref="F47:O47">E$47</f>
        <v>800</v>
      </c>
      <c r="G47" s="108">
        <f t="shared" si="39"/>
        <v>800</v>
      </c>
      <c r="H47" s="108">
        <f t="shared" si="39"/>
        <v>800</v>
      </c>
      <c r="I47" s="108">
        <f t="shared" si="39"/>
        <v>800</v>
      </c>
      <c r="J47" s="108">
        <f t="shared" si="39"/>
        <v>800</v>
      </c>
      <c r="K47" s="108">
        <f t="shared" si="39"/>
        <v>800</v>
      </c>
      <c r="L47" s="108">
        <f t="shared" si="39"/>
        <v>800</v>
      </c>
      <c r="M47" s="108">
        <f t="shared" si="39"/>
        <v>800</v>
      </c>
      <c r="N47" s="108">
        <f t="shared" si="39"/>
        <v>800</v>
      </c>
      <c r="O47" s="108">
        <f t="shared" si="39"/>
        <v>800</v>
      </c>
      <c r="P47" s="109">
        <f t="shared" si="29"/>
        <v>9600</v>
      </c>
    </row>
    <row r="48" spans="2:16" ht="19.5" customHeight="1" outlineLevel="2">
      <c r="B48" s="110" t="s">
        <v>68</v>
      </c>
      <c r="C48" s="111" t="s">
        <v>70</v>
      </c>
      <c r="D48" s="112">
        <v>1500</v>
      </c>
      <c r="E48" s="112">
        <f>D$48</f>
        <v>1500</v>
      </c>
      <c r="F48" s="112">
        <f aca="true" t="shared" si="40" ref="F48:O48">E$48</f>
        <v>1500</v>
      </c>
      <c r="G48" s="112">
        <f t="shared" si="40"/>
        <v>1500</v>
      </c>
      <c r="H48" s="112">
        <f t="shared" si="40"/>
        <v>1500</v>
      </c>
      <c r="I48" s="112">
        <f t="shared" si="40"/>
        <v>1500</v>
      </c>
      <c r="J48" s="112">
        <f t="shared" si="40"/>
        <v>1500</v>
      </c>
      <c r="K48" s="112">
        <f t="shared" si="40"/>
        <v>1500</v>
      </c>
      <c r="L48" s="112">
        <f t="shared" si="40"/>
        <v>1500</v>
      </c>
      <c r="M48" s="112">
        <f t="shared" si="40"/>
        <v>1500</v>
      </c>
      <c r="N48" s="112">
        <f t="shared" si="40"/>
        <v>1500</v>
      </c>
      <c r="O48" s="112">
        <f t="shared" si="40"/>
        <v>1500</v>
      </c>
      <c r="P48" s="113">
        <f aca="true" t="shared" si="41" ref="P48:P54">SUM(D48:O48)</f>
        <v>18000</v>
      </c>
    </row>
    <row r="49" spans="2:16" ht="19.5" customHeight="1" outlineLevel="2">
      <c r="B49" s="110" t="s">
        <v>68</v>
      </c>
      <c r="C49" s="111" t="s">
        <v>71</v>
      </c>
      <c r="D49" s="112"/>
      <c r="E49" s="112">
        <f>D$49</f>
        <v>0</v>
      </c>
      <c r="F49" s="112">
        <f aca="true" t="shared" si="42" ref="F49:O49">E$49</f>
        <v>0</v>
      </c>
      <c r="G49" s="112">
        <f t="shared" si="42"/>
        <v>0</v>
      </c>
      <c r="H49" s="112">
        <f t="shared" si="42"/>
        <v>0</v>
      </c>
      <c r="I49" s="112">
        <f t="shared" si="42"/>
        <v>0</v>
      </c>
      <c r="J49" s="114" t="s">
        <v>72</v>
      </c>
      <c r="K49" s="114" t="str">
        <f t="shared" si="42"/>
        <v>-</v>
      </c>
      <c r="L49" s="112">
        <f>I$49</f>
        <v>0</v>
      </c>
      <c r="M49" s="112">
        <f t="shared" si="42"/>
        <v>0</v>
      </c>
      <c r="N49" s="112">
        <f t="shared" si="42"/>
        <v>0</v>
      </c>
      <c r="O49" s="112">
        <f t="shared" si="42"/>
        <v>0</v>
      </c>
      <c r="P49" s="113">
        <f t="shared" si="41"/>
        <v>0</v>
      </c>
    </row>
    <row r="50" spans="2:16" ht="19.5" customHeight="1" outlineLevel="2">
      <c r="B50" s="110" t="s">
        <v>68</v>
      </c>
      <c r="C50" s="111" t="s">
        <v>73</v>
      </c>
      <c r="D50" s="112">
        <v>1000</v>
      </c>
      <c r="E50" s="112">
        <f>D$50</f>
        <v>1000</v>
      </c>
      <c r="F50" s="112">
        <f aca="true" t="shared" si="43" ref="F50:O50">E$50</f>
        <v>1000</v>
      </c>
      <c r="G50" s="112">
        <f t="shared" si="43"/>
        <v>1000</v>
      </c>
      <c r="H50" s="112">
        <f t="shared" si="43"/>
        <v>1000</v>
      </c>
      <c r="I50" s="112">
        <f t="shared" si="43"/>
        <v>1000</v>
      </c>
      <c r="J50" s="114" t="s">
        <v>72</v>
      </c>
      <c r="K50" s="114" t="str">
        <f t="shared" si="43"/>
        <v>-</v>
      </c>
      <c r="L50" s="112">
        <f>I$50</f>
        <v>1000</v>
      </c>
      <c r="M50" s="112">
        <f t="shared" si="43"/>
        <v>1000</v>
      </c>
      <c r="N50" s="112">
        <f t="shared" si="43"/>
        <v>1000</v>
      </c>
      <c r="O50" s="112">
        <f t="shared" si="43"/>
        <v>1000</v>
      </c>
      <c r="P50" s="113">
        <f t="shared" si="41"/>
        <v>10000</v>
      </c>
    </row>
    <row r="51" spans="2:16" ht="19.5" customHeight="1" outlineLevel="2">
      <c r="B51" s="110" t="s">
        <v>68</v>
      </c>
      <c r="C51" s="111" t="s">
        <v>74</v>
      </c>
      <c r="D51" s="112">
        <v>1000</v>
      </c>
      <c r="E51" s="112">
        <f>D$51</f>
        <v>1000</v>
      </c>
      <c r="F51" s="112">
        <f aca="true" t="shared" si="44" ref="F51:O51">E$51</f>
        <v>1000</v>
      </c>
      <c r="G51" s="112">
        <f t="shared" si="44"/>
        <v>1000</v>
      </c>
      <c r="H51" s="112">
        <f t="shared" si="44"/>
        <v>1000</v>
      </c>
      <c r="I51" s="112">
        <f t="shared" si="44"/>
        <v>1000</v>
      </c>
      <c r="J51" s="114" t="s">
        <v>72</v>
      </c>
      <c r="K51" s="114" t="str">
        <f t="shared" si="44"/>
        <v>-</v>
      </c>
      <c r="L51" s="112">
        <f>I$51</f>
        <v>1000</v>
      </c>
      <c r="M51" s="112">
        <f t="shared" si="44"/>
        <v>1000</v>
      </c>
      <c r="N51" s="112">
        <f t="shared" si="44"/>
        <v>1000</v>
      </c>
      <c r="O51" s="112">
        <f t="shared" si="44"/>
        <v>1000</v>
      </c>
      <c r="P51" s="113">
        <f t="shared" si="41"/>
        <v>10000</v>
      </c>
    </row>
    <row r="52" spans="2:16" ht="19.5" customHeight="1" outlineLevel="2">
      <c r="B52" s="110" t="s">
        <v>68</v>
      </c>
      <c r="C52" s="111" t="s">
        <v>75</v>
      </c>
      <c r="D52" s="112">
        <v>800</v>
      </c>
      <c r="E52" s="112">
        <f>D$52</f>
        <v>800</v>
      </c>
      <c r="F52" s="112">
        <f aca="true" t="shared" si="45" ref="F52:O52">E$52</f>
        <v>800</v>
      </c>
      <c r="G52" s="112">
        <f t="shared" si="45"/>
        <v>800</v>
      </c>
      <c r="H52" s="112">
        <f t="shared" si="45"/>
        <v>800</v>
      </c>
      <c r="I52" s="112">
        <f t="shared" si="45"/>
        <v>800</v>
      </c>
      <c r="J52" s="112">
        <f t="shared" si="45"/>
        <v>800</v>
      </c>
      <c r="K52" s="112">
        <f t="shared" si="45"/>
        <v>800</v>
      </c>
      <c r="L52" s="112">
        <f t="shared" si="45"/>
        <v>800</v>
      </c>
      <c r="M52" s="112">
        <f t="shared" si="45"/>
        <v>800</v>
      </c>
      <c r="N52" s="112">
        <f t="shared" si="45"/>
        <v>800</v>
      </c>
      <c r="O52" s="112">
        <f t="shared" si="45"/>
        <v>800</v>
      </c>
      <c r="P52" s="113">
        <f t="shared" si="41"/>
        <v>9600</v>
      </c>
    </row>
    <row r="53" spans="2:16" ht="19.5" customHeight="1" outlineLevel="2">
      <c r="B53" s="110" t="s">
        <v>68</v>
      </c>
      <c r="C53" s="111" t="s">
        <v>76</v>
      </c>
      <c r="D53" s="112">
        <v>1000</v>
      </c>
      <c r="E53" s="112">
        <f>D$53</f>
        <v>1000</v>
      </c>
      <c r="F53" s="112">
        <f aca="true" t="shared" si="46" ref="F53:O53">E$53</f>
        <v>1000</v>
      </c>
      <c r="G53" s="112">
        <f t="shared" si="46"/>
        <v>1000</v>
      </c>
      <c r="H53" s="112">
        <f t="shared" si="46"/>
        <v>1000</v>
      </c>
      <c r="I53" s="112">
        <f t="shared" si="46"/>
        <v>1000</v>
      </c>
      <c r="J53" s="112">
        <f t="shared" si="46"/>
        <v>1000</v>
      </c>
      <c r="K53" s="112">
        <f t="shared" si="46"/>
        <v>1000</v>
      </c>
      <c r="L53" s="112">
        <f t="shared" si="46"/>
        <v>1000</v>
      </c>
      <c r="M53" s="112">
        <f t="shared" si="46"/>
        <v>1000</v>
      </c>
      <c r="N53" s="112">
        <f t="shared" si="46"/>
        <v>1000</v>
      </c>
      <c r="O53" s="112">
        <f t="shared" si="46"/>
        <v>1000</v>
      </c>
      <c r="P53" s="113">
        <f t="shared" si="41"/>
        <v>12000</v>
      </c>
    </row>
    <row r="54" spans="2:16" ht="19.5" customHeight="1" outlineLevel="2">
      <c r="B54" s="115" t="s">
        <v>68</v>
      </c>
      <c r="C54" s="116" t="s">
        <v>48</v>
      </c>
      <c r="D54" s="117">
        <v>0</v>
      </c>
      <c r="E54" s="117">
        <f>D$54</f>
        <v>0</v>
      </c>
      <c r="F54" s="117">
        <f aca="true" t="shared" si="47" ref="F54:O54">E$54</f>
        <v>0</v>
      </c>
      <c r="G54" s="117">
        <f t="shared" si="47"/>
        <v>0</v>
      </c>
      <c r="H54" s="117">
        <f t="shared" si="47"/>
        <v>0</v>
      </c>
      <c r="I54" s="117">
        <f t="shared" si="47"/>
        <v>0</v>
      </c>
      <c r="J54" s="117">
        <f t="shared" si="47"/>
        <v>0</v>
      </c>
      <c r="K54" s="117">
        <f t="shared" si="47"/>
        <v>0</v>
      </c>
      <c r="L54" s="117">
        <f t="shared" si="47"/>
        <v>0</v>
      </c>
      <c r="M54" s="117">
        <f t="shared" si="47"/>
        <v>0</v>
      </c>
      <c r="N54" s="117">
        <f t="shared" si="47"/>
        <v>0</v>
      </c>
      <c r="O54" s="117">
        <f t="shared" si="47"/>
        <v>0</v>
      </c>
      <c r="P54" s="118">
        <f t="shared" si="41"/>
        <v>0</v>
      </c>
    </row>
    <row r="55" spans="2:256" s="54" customFormat="1" ht="19.5" customHeight="1" outlineLevel="1">
      <c r="B55" s="309" t="s">
        <v>77</v>
      </c>
      <c r="C55" s="309"/>
      <c r="D55" s="119">
        <f aca="true" t="shared" si="48" ref="D55:P55">SUBTOTAL(9,D47:D54)</f>
        <v>6100</v>
      </c>
      <c r="E55" s="119">
        <f t="shared" si="48"/>
        <v>6100</v>
      </c>
      <c r="F55" s="119">
        <f t="shared" si="48"/>
        <v>6100</v>
      </c>
      <c r="G55" s="119">
        <f t="shared" si="48"/>
        <v>6100</v>
      </c>
      <c r="H55" s="119">
        <f t="shared" si="48"/>
        <v>6100</v>
      </c>
      <c r="I55" s="119">
        <f t="shared" si="48"/>
        <v>6100</v>
      </c>
      <c r="J55" s="119">
        <f t="shared" si="48"/>
        <v>4100</v>
      </c>
      <c r="K55" s="119">
        <f t="shared" si="48"/>
        <v>4100</v>
      </c>
      <c r="L55" s="119">
        <f t="shared" si="48"/>
        <v>6100</v>
      </c>
      <c r="M55" s="119">
        <f t="shared" si="48"/>
        <v>6100</v>
      </c>
      <c r="N55" s="119">
        <f t="shared" si="48"/>
        <v>6100</v>
      </c>
      <c r="O55" s="119">
        <f t="shared" si="48"/>
        <v>6100</v>
      </c>
      <c r="P55" s="120">
        <f t="shared" si="48"/>
        <v>69200</v>
      </c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  <c r="IU55" s="59"/>
      <c r="IV55" s="59"/>
    </row>
    <row r="56" spans="2:16" ht="19.5" customHeight="1" outlineLevel="2">
      <c r="B56" s="121" t="s">
        <v>78</v>
      </c>
      <c r="C56" s="122" t="s">
        <v>79</v>
      </c>
      <c r="D56" s="123">
        <v>600</v>
      </c>
      <c r="E56" s="123">
        <f>D$56</f>
        <v>600</v>
      </c>
      <c r="F56" s="123">
        <f aca="true" t="shared" si="49" ref="F56:O56">E$56</f>
        <v>600</v>
      </c>
      <c r="G56" s="123">
        <f t="shared" si="49"/>
        <v>600</v>
      </c>
      <c r="H56" s="123">
        <f t="shared" si="49"/>
        <v>600</v>
      </c>
      <c r="I56" s="123">
        <f t="shared" si="49"/>
        <v>600</v>
      </c>
      <c r="J56" s="123">
        <f t="shared" si="49"/>
        <v>600</v>
      </c>
      <c r="K56" s="123">
        <f t="shared" si="49"/>
        <v>600</v>
      </c>
      <c r="L56" s="123">
        <f t="shared" si="49"/>
        <v>600</v>
      </c>
      <c r="M56" s="123">
        <f t="shared" si="49"/>
        <v>600</v>
      </c>
      <c r="N56" s="123">
        <f t="shared" si="49"/>
        <v>600</v>
      </c>
      <c r="O56" s="123">
        <f t="shared" si="49"/>
        <v>600</v>
      </c>
      <c r="P56" s="124">
        <f aca="true" t="shared" si="50" ref="P56:P80">SUM(D56:O56)</f>
        <v>7200</v>
      </c>
    </row>
    <row r="57" spans="2:16" ht="19.5" customHeight="1" outlineLevel="2">
      <c r="B57" s="125" t="s">
        <v>78</v>
      </c>
      <c r="C57" s="126" t="s">
        <v>80</v>
      </c>
      <c r="D57" s="127">
        <v>1000</v>
      </c>
      <c r="E57" s="127">
        <f>D$57</f>
        <v>1000</v>
      </c>
      <c r="F57" s="127">
        <f aca="true" t="shared" si="51" ref="F57:O57">E$57</f>
        <v>1000</v>
      </c>
      <c r="G57" s="127">
        <f t="shared" si="51"/>
        <v>1000</v>
      </c>
      <c r="H57" s="127">
        <f t="shared" si="51"/>
        <v>1000</v>
      </c>
      <c r="I57" s="127">
        <f t="shared" si="51"/>
        <v>1000</v>
      </c>
      <c r="J57" s="127">
        <f t="shared" si="51"/>
        <v>1000</v>
      </c>
      <c r="K57" s="127">
        <f t="shared" si="51"/>
        <v>1000</v>
      </c>
      <c r="L57" s="127">
        <f t="shared" si="51"/>
        <v>1000</v>
      </c>
      <c r="M57" s="127">
        <f t="shared" si="51"/>
        <v>1000</v>
      </c>
      <c r="N57" s="127">
        <f t="shared" si="51"/>
        <v>1000</v>
      </c>
      <c r="O57" s="127">
        <f t="shared" si="51"/>
        <v>1000</v>
      </c>
      <c r="P57" s="128">
        <f t="shared" si="50"/>
        <v>12000</v>
      </c>
    </row>
    <row r="58" spans="2:16" ht="19.5" customHeight="1" outlineLevel="2">
      <c r="B58" s="129" t="s">
        <v>78</v>
      </c>
      <c r="C58" s="130" t="s">
        <v>48</v>
      </c>
      <c r="D58" s="131">
        <v>1000</v>
      </c>
      <c r="E58" s="131">
        <f>D$58</f>
        <v>1000</v>
      </c>
      <c r="F58" s="131">
        <f aca="true" t="shared" si="52" ref="F58:O58">E$58</f>
        <v>1000</v>
      </c>
      <c r="G58" s="131">
        <f t="shared" si="52"/>
        <v>1000</v>
      </c>
      <c r="H58" s="131">
        <f t="shared" si="52"/>
        <v>1000</v>
      </c>
      <c r="I58" s="131">
        <f t="shared" si="52"/>
        <v>1000</v>
      </c>
      <c r="J58" s="131">
        <f t="shared" si="52"/>
        <v>1000</v>
      </c>
      <c r="K58" s="131">
        <f t="shared" si="52"/>
        <v>1000</v>
      </c>
      <c r="L58" s="131">
        <f t="shared" si="52"/>
        <v>1000</v>
      </c>
      <c r="M58" s="131">
        <f t="shared" si="52"/>
        <v>1000</v>
      </c>
      <c r="N58" s="131">
        <f t="shared" si="52"/>
        <v>1000</v>
      </c>
      <c r="O58" s="131">
        <f t="shared" si="52"/>
        <v>1000</v>
      </c>
      <c r="P58" s="132">
        <f t="shared" si="50"/>
        <v>12000</v>
      </c>
    </row>
    <row r="59" spans="2:256" s="54" customFormat="1" ht="19.5" customHeight="1" outlineLevel="1">
      <c r="B59" s="133" t="s">
        <v>81</v>
      </c>
      <c r="C59" s="134"/>
      <c r="D59" s="135">
        <f>SUBTOTAL(9,D56:D58)</f>
        <v>2600</v>
      </c>
      <c r="E59" s="135">
        <f aca="true" t="shared" si="53" ref="E59:P59">SUBTOTAL(9,E56:E58)</f>
        <v>2600</v>
      </c>
      <c r="F59" s="135">
        <f t="shared" si="53"/>
        <v>2600</v>
      </c>
      <c r="G59" s="135">
        <f t="shared" si="53"/>
        <v>2600</v>
      </c>
      <c r="H59" s="135">
        <f t="shared" si="53"/>
        <v>2600</v>
      </c>
      <c r="I59" s="135">
        <f t="shared" si="53"/>
        <v>2600</v>
      </c>
      <c r="J59" s="135">
        <f t="shared" si="53"/>
        <v>2600</v>
      </c>
      <c r="K59" s="135">
        <f t="shared" si="53"/>
        <v>2600</v>
      </c>
      <c r="L59" s="135">
        <f t="shared" si="53"/>
        <v>2600</v>
      </c>
      <c r="M59" s="135">
        <f t="shared" si="53"/>
        <v>2600</v>
      </c>
      <c r="N59" s="135">
        <f t="shared" si="53"/>
        <v>2600</v>
      </c>
      <c r="O59" s="135">
        <f t="shared" si="53"/>
        <v>2600</v>
      </c>
      <c r="P59" s="136">
        <f t="shared" si="53"/>
        <v>31200</v>
      </c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</row>
    <row r="60" spans="2:16" ht="19.5" customHeight="1" outlineLevel="2">
      <c r="B60" s="137" t="s">
        <v>82</v>
      </c>
      <c r="C60" s="138" t="s">
        <v>69</v>
      </c>
      <c r="D60" s="139">
        <v>1000</v>
      </c>
      <c r="E60" s="139">
        <f>D$60</f>
        <v>1000</v>
      </c>
      <c r="F60" s="139">
        <f aca="true" t="shared" si="54" ref="F60:O60">E$60</f>
        <v>1000</v>
      </c>
      <c r="G60" s="139">
        <f t="shared" si="54"/>
        <v>1000</v>
      </c>
      <c r="H60" s="139">
        <f t="shared" si="54"/>
        <v>1000</v>
      </c>
      <c r="I60" s="139">
        <f t="shared" si="54"/>
        <v>1000</v>
      </c>
      <c r="J60" s="139">
        <f t="shared" si="54"/>
        <v>1000</v>
      </c>
      <c r="K60" s="139">
        <f t="shared" si="54"/>
        <v>1000</v>
      </c>
      <c r="L60" s="139">
        <f t="shared" si="54"/>
        <v>1000</v>
      </c>
      <c r="M60" s="139">
        <f t="shared" si="54"/>
        <v>1000</v>
      </c>
      <c r="N60" s="139">
        <f t="shared" si="54"/>
        <v>1000</v>
      </c>
      <c r="O60" s="139">
        <f t="shared" si="54"/>
        <v>1000</v>
      </c>
      <c r="P60" s="140">
        <f t="shared" si="50"/>
        <v>12000</v>
      </c>
    </row>
    <row r="61" spans="2:16" ht="19.5" customHeight="1" outlineLevel="2">
      <c r="B61" s="141" t="s">
        <v>82</v>
      </c>
      <c r="C61" s="142" t="s">
        <v>83</v>
      </c>
      <c r="D61" s="143">
        <v>2000</v>
      </c>
      <c r="E61" s="143">
        <f>D$61</f>
        <v>2000</v>
      </c>
      <c r="F61" s="143">
        <f aca="true" t="shared" si="55" ref="F61:O61">E$61</f>
        <v>2000</v>
      </c>
      <c r="G61" s="143">
        <f t="shared" si="55"/>
        <v>2000</v>
      </c>
      <c r="H61" s="143">
        <f t="shared" si="55"/>
        <v>2000</v>
      </c>
      <c r="I61" s="143">
        <f t="shared" si="55"/>
        <v>2000</v>
      </c>
      <c r="J61" s="143">
        <f t="shared" si="55"/>
        <v>2000</v>
      </c>
      <c r="K61" s="143">
        <f t="shared" si="55"/>
        <v>2000</v>
      </c>
      <c r="L61" s="143">
        <f t="shared" si="55"/>
        <v>2000</v>
      </c>
      <c r="M61" s="143">
        <f t="shared" si="55"/>
        <v>2000</v>
      </c>
      <c r="N61" s="143">
        <f t="shared" si="55"/>
        <v>2000</v>
      </c>
      <c r="O61" s="143">
        <f t="shared" si="55"/>
        <v>2000</v>
      </c>
      <c r="P61" s="144">
        <f t="shared" si="50"/>
        <v>24000</v>
      </c>
    </row>
    <row r="62" spans="2:16" ht="19.5" customHeight="1" outlineLevel="2">
      <c r="B62" s="145" t="s">
        <v>82</v>
      </c>
      <c r="C62" s="146" t="s">
        <v>48</v>
      </c>
      <c r="D62" s="147">
        <v>0</v>
      </c>
      <c r="E62" s="147">
        <f>D$62</f>
        <v>0</v>
      </c>
      <c r="F62" s="147">
        <f aca="true" t="shared" si="56" ref="F62:O62">E$62</f>
        <v>0</v>
      </c>
      <c r="G62" s="147">
        <f t="shared" si="56"/>
        <v>0</v>
      </c>
      <c r="H62" s="147">
        <f t="shared" si="56"/>
        <v>0</v>
      </c>
      <c r="I62" s="147">
        <f t="shared" si="56"/>
        <v>0</v>
      </c>
      <c r="J62" s="147">
        <f t="shared" si="56"/>
        <v>0</v>
      </c>
      <c r="K62" s="147">
        <f t="shared" si="56"/>
        <v>0</v>
      </c>
      <c r="L62" s="147">
        <f t="shared" si="56"/>
        <v>0</v>
      </c>
      <c r="M62" s="147">
        <f t="shared" si="56"/>
        <v>0</v>
      </c>
      <c r="N62" s="147">
        <f t="shared" si="56"/>
        <v>0</v>
      </c>
      <c r="O62" s="147">
        <f t="shared" si="56"/>
        <v>0</v>
      </c>
      <c r="P62" s="148">
        <f t="shared" si="50"/>
        <v>0</v>
      </c>
    </row>
    <row r="63" spans="2:256" s="54" customFormat="1" ht="19.5" customHeight="1" outlineLevel="1">
      <c r="B63" s="149" t="s">
        <v>84</v>
      </c>
      <c r="C63" s="150"/>
      <c r="D63" s="151">
        <f aca="true" t="shared" si="57" ref="D63:P63">SUBTOTAL(9,D60:D62)</f>
        <v>3000</v>
      </c>
      <c r="E63" s="151">
        <f t="shared" si="57"/>
        <v>3000</v>
      </c>
      <c r="F63" s="151">
        <f t="shared" si="57"/>
        <v>3000</v>
      </c>
      <c r="G63" s="151">
        <f t="shared" si="57"/>
        <v>3000</v>
      </c>
      <c r="H63" s="151">
        <f t="shared" si="57"/>
        <v>3000</v>
      </c>
      <c r="I63" s="151">
        <f t="shared" si="57"/>
        <v>3000</v>
      </c>
      <c r="J63" s="151">
        <f t="shared" si="57"/>
        <v>3000</v>
      </c>
      <c r="K63" s="151">
        <f t="shared" si="57"/>
        <v>3000</v>
      </c>
      <c r="L63" s="151">
        <f t="shared" si="57"/>
        <v>3000</v>
      </c>
      <c r="M63" s="151">
        <f t="shared" si="57"/>
        <v>3000</v>
      </c>
      <c r="N63" s="151">
        <f t="shared" si="57"/>
        <v>3000</v>
      </c>
      <c r="O63" s="151">
        <f t="shared" si="57"/>
        <v>3000</v>
      </c>
      <c r="P63" s="152">
        <f t="shared" si="57"/>
        <v>36000</v>
      </c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  <c r="IU63" s="59"/>
      <c r="IV63" s="59"/>
    </row>
    <row r="64" spans="2:16" ht="19.5" customHeight="1" outlineLevel="2">
      <c r="B64" s="153" t="s">
        <v>85</v>
      </c>
      <c r="C64" s="154" t="s">
        <v>48</v>
      </c>
      <c r="D64" s="155">
        <v>1000</v>
      </c>
      <c r="E64" s="155">
        <f>D$64</f>
        <v>1000</v>
      </c>
      <c r="F64" s="155">
        <f aca="true" t="shared" si="58" ref="F64:O64">E$64</f>
        <v>1000</v>
      </c>
      <c r="G64" s="155">
        <f t="shared" si="58"/>
        <v>1000</v>
      </c>
      <c r="H64" s="155">
        <f t="shared" si="58"/>
        <v>1000</v>
      </c>
      <c r="I64" s="155">
        <f t="shared" si="58"/>
        <v>1000</v>
      </c>
      <c r="J64" s="155">
        <f t="shared" si="58"/>
        <v>1000</v>
      </c>
      <c r="K64" s="155">
        <f t="shared" si="58"/>
        <v>1000</v>
      </c>
      <c r="L64" s="155">
        <f t="shared" si="58"/>
        <v>1000</v>
      </c>
      <c r="M64" s="155">
        <f t="shared" si="58"/>
        <v>1000</v>
      </c>
      <c r="N64" s="155">
        <f t="shared" si="58"/>
        <v>1000</v>
      </c>
      <c r="O64" s="155">
        <f t="shared" si="58"/>
        <v>1000</v>
      </c>
      <c r="P64" s="156">
        <f t="shared" si="50"/>
        <v>12000</v>
      </c>
    </row>
    <row r="65" spans="2:256" s="54" customFormat="1" ht="19.5" customHeight="1" outlineLevel="1">
      <c r="B65" s="157" t="s">
        <v>86</v>
      </c>
      <c r="C65" s="158"/>
      <c r="D65" s="159">
        <f aca="true" t="shared" si="59" ref="D65:P65">SUBTOTAL(9,D64:D64)</f>
        <v>1000</v>
      </c>
      <c r="E65" s="159">
        <f t="shared" si="59"/>
        <v>1000</v>
      </c>
      <c r="F65" s="159">
        <f t="shared" si="59"/>
        <v>1000</v>
      </c>
      <c r="G65" s="159">
        <f t="shared" si="59"/>
        <v>1000</v>
      </c>
      <c r="H65" s="159">
        <f t="shared" si="59"/>
        <v>1000</v>
      </c>
      <c r="I65" s="159">
        <f t="shared" si="59"/>
        <v>1000</v>
      </c>
      <c r="J65" s="159">
        <f t="shared" si="59"/>
        <v>1000</v>
      </c>
      <c r="K65" s="159">
        <f t="shared" si="59"/>
        <v>1000</v>
      </c>
      <c r="L65" s="159">
        <f t="shared" si="59"/>
        <v>1000</v>
      </c>
      <c r="M65" s="159">
        <f t="shared" si="59"/>
        <v>1000</v>
      </c>
      <c r="N65" s="159">
        <f t="shared" si="59"/>
        <v>1000</v>
      </c>
      <c r="O65" s="159">
        <f t="shared" si="59"/>
        <v>1000</v>
      </c>
      <c r="P65" s="160">
        <f t="shared" si="59"/>
        <v>12000</v>
      </c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  <c r="IU65" s="59"/>
      <c r="IV65" s="59"/>
    </row>
    <row r="66" spans="2:16" ht="19.5" customHeight="1" outlineLevel="2">
      <c r="B66" s="161" t="s">
        <v>87</v>
      </c>
      <c r="C66" s="162" t="s">
        <v>88</v>
      </c>
      <c r="D66" s="163">
        <v>2000</v>
      </c>
      <c r="E66" s="163">
        <f>D$66</f>
        <v>2000</v>
      </c>
      <c r="F66" s="163">
        <f aca="true" t="shared" si="60" ref="F66:O66">E$66</f>
        <v>2000</v>
      </c>
      <c r="G66" s="163">
        <f t="shared" si="60"/>
        <v>2000</v>
      </c>
      <c r="H66" s="163">
        <f t="shared" si="60"/>
        <v>2000</v>
      </c>
      <c r="I66" s="163">
        <f t="shared" si="60"/>
        <v>2000</v>
      </c>
      <c r="J66" s="163">
        <f t="shared" si="60"/>
        <v>2000</v>
      </c>
      <c r="K66" s="163">
        <f t="shared" si="60"/>
        <v>2000</v>
      </c>
      <c r="L66" s="163">
        <f t="shared" si="60"/>
        <v>2000</v>
      </c>
      <c r="M66" s="163">
        <f t="shared" si="60"/>
        <v>2000</v>
      </c>
      <c r="N66" s="163">
        <f t="shared" si="60"/>
        <v>2000</v>
      </c>
      <c r="O66" s="163">
        <f t="shared" si="60"/>
        <v>2000</v>
      </c>
      <c r="P66" s="164">
        <f t="shared" si="50"/>
        <v>24000</v>
      </c>
    </row>
    <row r="67" spans="2:16" ht="19.5" customHeight="1" outlineLevel="2">
      <c r="B67" s="165" t="s">
        <v>87</v>
      </c>
      <c r="C67" s="166" t="s">
        <v>89</v>
      </c>
      <c r="D67" s="167">
        <v>0</v>
      </c>
      <c r="E67" s="167">
        <f>D$67</f>
        <v>0</v>
      </c>
      <c r="F67" s="167">
        <f aca="true" t="shared" si="61" ref="F67:O67">E$67</f>
        <v>0</v>
      </c>
      <c r="G67" s="167">
        <f t="shared" si="61"/>
        <v>0</v>
      </c>
      <c r="H67" s="167">
        <f t="shared" si="61"/>
        <v>0</v>
      </c>
      <c r="I67" s="167">
        <f t="shared" si="61"/>
        <v>0</v>
      </c>
      <c r="J67" s="167">
        <f t="shared" si="61"/>
        <v>0</v>
      </c>
      <c r="K67" s="167">
        <f t="shared" si="61"/>
        <v>0</v>
      </c>
      <c r="L67" s="167">
        <f t="shared" si="61"/>
        <v>0</v>
      </c>
      <c r="M67" s="167">
        <f t="shared" si="61"/>
        <v>0</v>
      </c>
      <c r="N67" s="167">
        <f t="shared" si="61"/>
        <v>0</v>
      </c>
      <c r="O67" s="167">
        <f t="shared" si="61"/>
        <v>0</v>
      </c>
      <c r="P67" s="168">
        <f t="shared" si="50"/>
        <v>0</v>
      </c>
    </row>
    <row r="68" spans="2:16" ht="19.5" customHeight="1" outlineLevel="2">
      <c r="B68" s="165" t="s">
        <v>87</v>
      </c>
      <c r="C68" s="166" t="s">
        <v>90</v>
      </c>
      <c r="D68" s="167">
        <v>0</v>
      </c>
      <c r="E68" s="167">
        <f>D$68</f>
        <v>0</v>
      </c>
      <c r="F68" s="167">
        <f aca="true" t="shared" si="62" ref="F68:O68">E$68</f>
        <v>0</v>
      </c>
      <c r="G68" s="167">
        <f t="shared" si="62"/>
        <v>0</v>
      </c>
      <c r="H68" s="167">
        <f t="shared" si="62"/>
        <v>0</v>
      </c>
      <c r="I68" s="167">
        <f t="shared" si="62"/>
        <v>0</v>
      </c>
      <c r="J68" s="167">
        <f t="shared" si="62"/>
        <v>0</v>
      </c>
      <c r="K68" s="167">
        <f t="shared" si="62"/>
        <v>0</v>
      </c>
      <c r="L68" s="167">
        <f t="shared" si="62"/>
        <v>0</v>
      </c>
      <c r="M68" s="167">
        <f t="shared" si="62"/>
        <v>0</v>
      </c>
      <c r="N68" s="167">
        <f t="shared" si="62"/>
        <v>0</v>
      </c>
      <c r="O68" s="167">
        <f t="shared" si="62"/>
        <v>0</v>
      </c>
      <c r="P68" s="168">
        <f t="shared" si="50"/>
        <v>0</v>
      </c>
    </row>
    <row r="69" spans="2:16" ht="19.5" customHeight="1" outlineLevel="2">
      <c r="B69" s="169" t="s">
        <v>87</v>
      </c>
      <c r="C69" s="170" t="s">
        <v>48</v>
      </c>
      <c r="D69" s="171">
        <v>0</v>
      </c>
      <c r="E69" s="171">
        <f>D$69</f>
        <v>0</v>
      </c>
      <c r="F69" s="171">
        <f aca="true" t="shared" si="63" ref="F69:O69">E$69</f>
        <v>0</v>
      </c>
      <c r="G69" s="171">
        <f t="shared" si="63"/>
        <v>0</v>
      </c>
      <c r="H69" s="171">
        <f t="shared" si="63"/>
        <v>0</v>
      </c>
      <c r="I69" s="171">
        <f t="shared" si="63"/>
        <v>0</v>
      </c>
      <c r="J69" s="171">
        <f t="shared" si="63"/>
        <v>0</v>
      </c>
      <c r="K69" s="171">
        <f t="shared" si="63"/>
        <v>0</v>
      </c>
      <c r="L69" s="171">
        <f t="shared" si="63"/>
        <v>0</v>
      </c>
      <c r="M69" s="171">
        <f t="shared" si="63"/>
        <v>0</v>
      </c>
      <c r="N69" s="171">
        <f t="shared" si="63"/>
        <v>0</v>
      </c>
      <c r="O69" s="171">
        <f t="shared" si="63"/>
        <v>0</v>
      </c>
      <c r="P69" s="172">
        <f t="shared" si="50"/>
        <v>0</v>
      </c>
    </row>
    <row r="70" spans="2:256" s="54" customFormat="1" ht="19.5" customHeight="1" outlineLevel="1">
      <c r="B70" s="173" t="s">
        <v>91</v>
      </c>
      <c r="C70" s="174"/>
      <c r="D70" s="175">
        <f>SUBTOTAL(9,D66:D69)</f>
        <v>2000</v>
      </c>
      <c r="E70" s="175">
        <f aca="true" t="shared" si="64" ref="E70:P70">SUBTOTAL(9,E66:E69)</f>
        <v>2000</v>
      </c>
      <c r="F70" s="175">
        <f t="shared" si="64"/>
        <v>2000</v>
      </c>
      <c r="G70" s="175">
        <f t="shared" si="64"/>
        <v>2000</v>
      </c>
      <c r="H70" s="175">
        <f t="shared" si="64"/>
        <v>2000</v>
      </c>
      <c r="I70" s="175">
        <f t="shared" si="64"/>
        <v>2000</v>
      </c>
      <c r="J70" s="175">
        <f t="shared" si="64"/>
        <v>2000</v>
      </c>
      <c r="K70" s="175">
        <f t="shared" si="64"/>
        <v>2000</v>
      </c>
      <c r="L70" s="175">
        <f t="shared" si="64"/>
        <v>2000</v>
      </c>
      <c r="M70" s="175">
        <f t="shared" si="64"/>
        <v>2000</v>
      </c>
      <c r="N70" s="175">
        <f t="shared" si="64"/>
        <v>2000</v>
      </c>
      <c r="O70" s="175">
        <f t="shared" si="64"/>
        <v>2000</v>
      </c>
      <c r="P70" s="176">
        <f t="shared" si="64"/>
        <v>24000</v>
      </c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  <c r="IV70" s="59"/>
    </row>
    <row r="71" spans="2:16" ht="19.5" customHeight="1" outlineLevel="2">
      <c r="B71" s="177" t="s">
        <v>92</v>
      </c>
      <c r="C71" s="178" t="s">
        <v>93</v>
      </c>
      <c r="D71" s="179">
        <v>0</v>
      </c>
      <c r="E71" s="179">
        <f>D$71</f>
        <v>0</v>
      </c>
      <c r="F71" s="179">
        <f aca="true" t="shared" si="65" ref="F71:O71">E$71</f>
        <v>0</v>
      </c>
      <c r="G71" s="179">
        <f t="shared" si="65"/>
        <v>0</v>
      </c>
      <c r="H71" s="179">
        <f t="shared" si="65"/>
        <v>0</v>
      </c>
      <c r="I71" s="179">
        <f t="shared" si="65"/>
        <v>0</v>
      </c>
      <c r="J71" s="179">
        <f t="shared" si="65"/>
        <v>0</v>
      </c>
      <c r="K71" s="179">
        <f t="shared" si="65"/>
        <v>0</v>
      </c>
      <c r="L71" s="179">
        <f t="shared" si="65"/>
        <v>0</v>
      </c>
      <c r="M71" s="179">
        <f t="shared" si="65"/>
        <v>0</v>
      </c>
      <c r="N71" s="179">
        <f t="shared" si="65"/>
        <v>0</v>
      </c>
      <c r="O71" s="179">
        <f t="shared" si="65"/>
        <v>0</v>
      </c>
      <c r="P71" s="180">
        <f t="shared" si="50"/>
        <v>0</v>
      </c>
    </row>
    <row r="72" spans="2:16" ht="19.5" customHeight="1" outlineLevel="2">
      <c r="B72" s="181" t="s">
        <v>92</v>
      </c>
      <c r="C72" s="182" t="s">
        <v>94</v>
      </c>
      <c r="D72" s="183">
        <v>0</v>
      </c>
      <c r="E72" s="183">
        <f>D$72</f>
        <v>0</v>
      </c>
      <c r="F72" s="183">
        <f aca="true" t="shared" si="66" ref="F72:O72">E$72</f>
        <v>0</v>
      </c>
      <c r="G72" s="183">
        <f t="shared" si="66"/>
        <v>0</v>
      </c>
      <c r="H72" s="183">
        <f t="shared" si="66"/>
        <v>0</v>
      </c>
      <c r="I72" s="183">
        <f t="shared" si="66"/>
        <v>0</v>
      </c>
      <c r="J72" s="183">
        <f t="shared" si="66"/>
        <v>0</v>
      </c>
      <c r="K72" s="183">
        <f t="shared" si="66"/>
        <v>0</v>
      </c>
      <c r="L72" s="183">
        <f t="shared" si="66"/>
        <v>0</v>
      </c>
      <c r="M72" s="183">
        <f t="shared" si="66"/>
        <v>0</v>
      </c>
      <c r="N72" s="183">
        <f t="shared" si="66"/>
        <v>0</v>
      </c>
      <c r="O72" s="183">
        <f t="shared" si="66"/>
        <v>0</v>
      </c>
      <c r="P72" s="184">
        <f t="shared" si="50"/>
        <v>0</v>
      </c>
    </row>
    <row r="73" spans="2:16" ht="19.5" customHeight="1" outlineLevel="2">
      <c r="B73" s="181" t="s">
        <v>92</v>
      </c>
      <c r="C73" s="182" t="s">
        <v>95</v>
      </c>
      <c r="D73" s="183">
        <v>0</v>
      </c>
      <c r="E73" s="183">
        <f>D$73</f>
        <v>0</v>
      </c>
      <c r="F73" s="183">
        <f aca="true" t="shared" si="67" ref="F73:O73">E$73</f>
        <v>0</v>
      </c>
      <c r="G73" s="183">
        <f t="shared" si="67"/>
        <v>0</v>
      </c>
      <c r="H73" s="183">
        <f t="shared" si="67"/>
        <v>0</v>
      </c>
      <c r="I73" s="183">
        <f t="shared" si="67"/>
        <v>0</v>
      </c>
      <c r="J73" s="183">
        <f t="shared" si="67"/>
        <v>0</v>
      </c>
      <c r="K73" s="183">
        <f t="shared" si="67"/>
        <v>0</v>
      </c>
      <c r="L73" s="183">
        <f t="shared" si="67"/>
        <v>0</v>
      </c>
      <c r="M73" s="183">
        <f t="shared" si="67"/>
        <v>0</v>
      </c>
      <c r="N73" s="183">
        <f t="shared" si="67"/>
        <v>0</v>
      </c>
      <c r="O73" s="183">
        <f t="shared" si="67"/>
        <v>0</v>
      </c>
      <c r="P73" s="184">
        <f t="shared" si="50"/>
        <v>0</v>
      </c>
    </row>
    <row r="74" spans="2:16" ht="19.5" customHeight="1" outlineLevel="2">
      <c r="B74" s="185" t="s">
        <v>92</v>
      </c>
      <c r="C74" s="186" t="s">
        <v>48</v>
      </c>
      <c r="D74" s="187">
        <v>0</v>
      </c>
      <c r="E74" s="187">
        <f>D$74</f>
        <v>0</v>
      </c>
      <c r="F74" s="187">
        <f aca="true" t="shared" si="68" ref="F74:O74">E$74</f>
        <v>0</v>
      </c>
      <c r="G74" s="187">
        <f t="shared" si="68"/>
        <v>0</v>
      </c>
      <c r="H74" s="187">
        <f t="shared" si="68"/>
        <v>0</v>
      </c>
      <c r="I74" s="187">
        <f t="shared" si="68"/>
        <v>0</v>
      </c>
      <c r="J74" s="187">
        <f t="shared" si="68"/>
        <v>0</v>
      </c>
      <c r="K74" s="187">
        <f t="shared" si="68"/>
        <v>0</v>
      </c>
      <c r="L74" s="187">
        <f t="shared" si="68"/>
        <v>0</v>
      </c>
      <c r="M74" s="187">
        <f t="shared" si="68"/>
        <v>0</v>
      </c>
      <c r="N74" s="187">
        <f t="shared" si="68"/>
        <v>0</v>
      </c>
      <c r="O74" s="187">
        <f t="shared" si="68"/>
        <v>0</v>
      </c>
      <c r="P74" s="188">
        <f t="shared" si="50"/>
        <v>0</v>
      </c>
    </row>
    <row r="75" spans="2:256" s="54" customFormat="1" ht="19.5" customHeight="1" outlineLevel="1">
      <c r="B75" s="189" t="s">
        <v>96</v>
      </c>
      <c r="C75" s="190"/>
      <c r="D75" s="191">
        <f>SUBTOTAL(9,D71:D74)</f>
        <v>0</v>
      </c>
      <c r="E75" s="191">
        <f aca="true" t="shared" si="69" ref="E75:P75">SUBTOTAL(9,E71:E74)</f>
        <v>0</v>
      </c>
      <c r="F75" s="191">
        <f t="shared" si="69"/>
        <v>0</v>
      </c>
      <c r="G75" s="191">
        <f t="shared" si="69"/>
        <v>0</v>
      </c>
      <c r="H75" s="191">
        <f t="shared" si="69"/>
        <v>0</v>
      </c>
      <c r="I75" s="191">
        <f t="shared" si="69"/>
        <v>0</v>
      </c>
      <c r="J75" s="191">
        <f t="shared" si="69"/>
        <v>0</v>
      </c>
      <c r="K75" s="191">
        <f t="shared" si="69"/>
        <v>0</v>
      </c>
      <c r="L75" s="191">
        <f t="shared" si="69"/>
        <v>0</v>
      </c>
      <c r="M75" s="191">
        <f t="shared" si="69"/>
        <v>0</v>
      </c>
      <c r="N75" s="191">
        <f t="shared" si="69"/>
        <v>0</v>
      </c>
      <c r="O75" s="191">
        <f t="shared" si="69"/>
        <v>0</v>
      </c>
      <c r="P75" s="192">
        <f t="shared" si="69"/>
        <v>0</v>
      </c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  <c r="IU75" s="59"/>
      <c r="IV75" s="59"/>
    </row>
    <row r="76" spans="2:16" ht="19.5" customHeight="1" outlineLevel="2">
      <c r="B76" s="193" t="s">
        <v>97</v>
      </c>
      <c r="C76" s="194" t="s">
        <v>98</v>
      </c>
      <c r="D76" s="195">
        <v>0</v>
      </c>
      <c r="E76" s="195">
        <v>62500</v>
      </c>
      <c r="F76" s="195"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6">
        <f>SUM(D76:O76)</f>
        <v>62500</v>
      </c>
    </row>
    <row r="77" spans="2:16" ht="19.5" customHeight="1" outlineLevel="2">
      <c r="B77" s="197" t="s">
        <v>97</v>
      </c>
      <c r="C77" s="198" t="s">
        <v>99</v>
      </c>
      <c r="D77" s="199">
        <v>6000</v>
      </c>
      <c r="E77" s="199">
        <f>D77</f>
        <v>6000</v>
      </c>
      <c r="F77" s="199">
        <f aca="true" t="shared" si="70" ref="F77:O77">E77</f>
        <v>6000</v>
      </c>
      <c r="G77" s="199">
        <f t="shared" si="70"/>
        <v>6000</v>
      </c>
      <c r="H77" s="199">
        <f t="shared" si="70"/>
        <v>6000</v>
      </c>
      <c r="I77" s="199">
        <f t="shared" si="70"/>
        <v>6000</v>
      </c>
      <c r="J77" s="199">
        <f t="shared" si="70"/>
        <v>6000</v>
      </c>
      <c r="K77" s="199">
        <f t="shared" si="70"/>
        <v>6000</v>
      </c>
      <c r="L77" s="199">
        <f t="shared" si="70"/>
        <v>6000</v>
      </c>
      <c r="M77" s="199">
        <f t="shared" si="70"/>
        <v>6000</v>
      </c>
      <c r="N77" s="199">
        <f t="shared" si="70"/>
        <v>6000</v>
      </c>
      <c r="O77" s="199">
        <f t="shared" si="70"/>
        <v>6000</v>
      </c>
      <c r="P77" s="200">
        <f t="shared" si="50"/>
        <v>72000</v>
      </c>
    </row>
    <row r="78" spans="2:16" ht="19.5" customHeight="1" outlineLevel="2">
      <c r="B78" s="197" t="s">
        <v>97</v>
      </c>
      <c r="C78" s="198" t="s">
        <v>100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200">
        <f t="shared" si="50"/>
        <v>0</v>
      </c>
    </row>
    <row r="79" spans="2:16" ht="19.5" customHeight="1" outlineLevel="2">
      <c r="B79" s="201" t="s">
        <v>97</v>
      </c>
      <c r="C79" s="202"/>
      <c r="D79" s="203">
        <v>0</v>
      </c>
      <c r="E79" s="203">
        <v>0</v>
      </c>
      <c r="F79" s="203">
        <v>0</v>
      </c>
      <c r="G79" s="203">
        <v>0</v>
      </c>
      <c r="H79" s="203">
        <v>0</v>
      </c>
      <c r="I79" s="203">
        <v>0</v>
      </c>
      <c r="J79" s="203">
        <v>0</v>
      </c>
      <c r="K79" s="203">
        <v>0</v>
      </c>
      <c r="L79" s="203">
        <v>0</v>
      </c>
      <c r="M79" s="203">
        <v>0</v>
      </c>
      <c r="N79" s="203">
        <v>0</v>
      </c>
      <c r="O79" s="203">
        <v>0</v>
      </c>
      <c r="P79" s="204">
        <f t="shared" si="50"/>
        <v>0</v>
      </c>
    </row>
    <row r="80" spans="2:256" s="54" customFormat="1" ht="19.5" customHeight="1" outlineLevel="1">
      <c r="B80" s="310" t="s">
        <v>101</v>
      </c>
      <c r="C80" s="310"/>
      <c r="D80" s="205">
        <f>SUBTOTAL(9,D76:D79)</f>
        <v>6000</v>
      </c>
      <c r="E80" s="205">
        <f aca="true" t="shared" si="71" ref="E80:O80">SUBTOTAL(9,E76:E79)</f>
        <v>68500</v>
      </c>
      <c r="F80" s="205">
        <f t="shared" si="71"/>
        <v>6000</v>
      </c>
      <c r="G80" s="205">
        <f t="shared" si="71"/>
        <v>6000</v>
      </c>
      <c r="H80" s="205">
        <f t="shared" si="71"/>
        <v>6000</v>
      </c>
      <c r="I80" s="205">
        <f t="shared" si="71"/>
        <v>6000</v>
      </c>
      <c r="J80" s="205">
        <f t="shared" si="71"/>
        <v>6000</v>
      </c>
      <c r="K80" s="205">
        <f t="shared" si="71"/>
        <v>6000</v>
      </c>
      <c r="L80" s="205">
        <f t="shared" si="71"/>
        <v>6000</v>
      </c>
      <c r="M80" s="205">
        <f t="shared" si="71"/>
        <v>6000</v>
      </c>
      <c r="N80" s="205">
        <f t="shared" si="71"/>
        <v>6000</v>
      </c>
      <c r="O80" s="205">
        <f t="shared" si="71"/>
        <v>6000</v>
      </c>
      <c r="P80" s="206">
        <f t="shared" si="50"/>
        <v>134500</v>
      </c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  <c r="IU80" s="59"/>
      <c r="IV80" s="59"/>
    </row>
    <row r="81" spans="2:256" s="54" customFormat="1" ht="20.25" customHeight="1">
      <c r="B81" s="311" t="s">
        <v>102</v>
      </c>
      <c r="C81" s="311"/>
      <c r="D81" s="207">
        <f aca="true" t="shared" si="72" ref="D81:O81">SUBTOTAL(9,D16:D79)</f>
        <v>54090</v>
      </c>
      <c r="E81" s="207">
        <f t="shared" si="72"/>
        <v>114090</v>
      </c>
      <c r="F81" s="207">
        <f t="shared" si="72"/>
        <v>51590</v>
      </c>
      <c r="G81" s="207">
        <f t="shared" si="72"/>
        <v>51590</v>
      </c>
      <c r="H81" s="207">
        <f t="shared" si="72"/>
        <v>51590</v>
      </c>
      <c r="I81" s="207">
        <f t="shared" si="72"/>
        <v>51590</v>
      </c>
      <c r="J81" s="207">
        <f t="shared" si="72"/>
        <v>49590</v>
      </c>
      <c r="K81" s="207">
        <f t="shared" si="72"/>
        <v>49590</v>
      </c>
      <c r="L81" s="207">
        <f t="shared" si="72"/>
        <v>51590</v>
      </c>
      <c r="M81" s="207">
        <f t="shared" si="72"/>
        <v>51590</v>
      </c>
      <c r="N81" s="207">
        <f t="shared" si="72"/>
        <v>51590</v>
      </c>
      <c r="O81" s="207">
        <f t="shared" si="72"/>
        <v>51590</v>
      </c>
      <c r="P81" s="208">
        <f>SUBTOTAL(9,P16:P80)</f>
        <v>814580</v>
      </c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/>
      <c r="IN81" s="59"/>
      <c r="IO81" s="59"/>
      <c r="IP81" s="59"/>
      <c r="IQ81" s="59"/>
      <c r="IR81" s="59"/>
      <c r="IS81" s="59"/>
      <c r="IT81" s="59"/>
      <c r="IU81" s="59"/>
      <c r="IV81" s="59"/>
    </row>
    <row r="82" spans="2:16" s="54" customFormat="1" ht="15" customHeight="1">
      <c r="B82" s="209"/>
      <c r="C82" s="209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2:16" s="54" customFormat="1" ht="15.75" customHeight="1">
      <c r="B83" s="305" t="s">
        <v>103</v>
      </c>
      <c r="C83" s="305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1" t="s">
        <v>104</v>
      </c>
    </row>
    <row r="84" spans="2:256" s="54" customFormat="1" ht="31.5" customHeight="1">
      <c r="B84" s="312" t="s">
        <v>105</v>
      </c>
      <c r="C84" s="312"/>
      <c r="D84" s="212">
        <f>D13-D81</f>
        <v>1184</v>
      </c>
      <c r="E84" s="212">
        <f aca="true" t="shared" si="73" ref="E84:O84">E13-E81</f>
        <v>-58816</v>
      </c>
      <c r="F84" s="212">
        <f t="shared" si="73"/>
        <v>3684</v>
      </c>
      <c r="G84" s="212">
        <f t="shared" si="73"/>
        <v>3684</v>
      </c>
      <c r="H84" s="212">
        <f t="shared" si="73"/>
        <v>3684</v>
      </c>
      <c r="I84" s="212">
        <f t="shared" si="73"/>
        <v>3684</v>
      </c>
      <c r="J84" s="212">
        <f t="shared" si="73"/>
        <v>5684</v>
      </c>
      <c r="K84" s="212">
        <f t="shared" si="73"/>
        <v>5684</v>
      </c>
      <c r="L84" s="212">
        <f t="shared" si="73"/>
        <v>3684</v>
      </c>
      <c r="M84" s="212">
        <f t="shared" si="73"/>
        <v>3684</v>
      </c>
      <c r="N84" s="212">
        <f t="shared" si="73"/>
        <v>3684</v>
      </c>
      <c r="O84" s="212">
        <f t="shared" si="73"/>
        <v>3684</v>
      </c>
      <c r="P84" s="213">
        <f>SUM(D84:O84)</f>
        <v>-16792</v>
      </c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2:4" s="13" customFormat="1" ht="27" customHeight="1">
      <c r="B85" s="313" t="s">
        <v>106</v>
      </c>
      <c r="C85" s="313"/>
      <c r="D85" s="4"/>
    </row>
    <row r="86" spans="2:256" s="7" customFormat="1" ht="32.25" customHeight="1">
      <c r="B86" s="314" t="s">
        <v>107</v>
      </c>
      <c r="C86" s="314"/>
      <c r="D86" s="214">
        <f aca="true" t="shared" si="74" ref="D86:O86">D3+D13-D81</f>
        <v>86184</v>
      </c>
      <c r="E86" s="214">
        <f t="shared" si="74"/>
        <v>27368</v>
      </c>
      <c r="F86" s="214">
        <f t="shared" si="74"/>
        <v>31052</v>
      </c>
      <c r="G86" s="214">
        <f t="shared" si="74"/>
        <v>34736</v>
      </c>
      <c r="H86" s="214">
        <f t="shared" si="74"/>
        <v>38420</v>
      </c>
      <c r="I86" s="214">
        <f t="shared" si="74"/>
        <v>42104</v>
      </c>
      <c r="J86" s="214">
        <f t="shared" si="74"/>
        <v>47788</v>
      </c>
      <c r="K86" s="214">
        <f t="shared" si="74"/>
        <v>53472</v>
      </c>
      <c r="L86" s="214">
        <f t="shared" si="74"/>
        <v>57156</v>
      </c>
      <c r="M86" s="214">
        <f t="shared" si="74"/>
        <v>60840</v>
      </c>
      <c r="N86" s="214">
        <f t="shared" si="74"/>
        <v>64524</v>
      </c>
      <c r="O86" s="215">
        <f t="shared" si="74"/>
        <v>68208</v>
      </c>
      <c r="P86" s="216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2:8" s="1" customFormat="1" ht="12.75">
      <c r="B87" s="1" t="s">
        <v>108</v>
      </c>
      <c r="H87" s="217"/>
    </row>
    <row r="88" s="1" customFormat="1" ht="12.75">
      <c r="B88" s="1" t="s">
        <v>109</v>
      </c>
    </row>
    <row r="89" spans="2:8" s="1" customFormat="1" ht="12.75">
      <c r="B89" s="1" t="s">
        <v>110</v>
      </c>
      <c r="H89" s="218"/>
    </row>
    <row r="90" s="1" customFormat="1" ht="12.75">
      <c r="B90" s="1" t="s">
        <v>111</v>
      </c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</sheetData>
  <mergeCells count="14">
    <mergeCell ref="B85:C85"/>
    <mergeCell ref="B86:C86"/>
    <mergeCell ref="B80:C80"/>
    <mergeCell ref="B81:C81"/>
    <mergeCell ref="B83:C83"/>
    <mergeCell ref="B84:C84"/>
    <mergeCell ref="B45:C45"/>
    <mergeCell ref="B46:C46"/>
    <mergeCell ref="D46:G46"/>
    <mergeCell ref="B55:C55"/>
    <mergeCell ref="B1:C1"/>
    <mergeCell ref="D1:G1"/>
    <mergeCell ref="B2:C2"/>
    <mergeCell ref="B3:C3"/>
  </mergeCells>
  <printOptions horizontalCentered="1"/>
  <pageMargins left="0.19652777777777777" right="0.19652777777777777" top="0.15763888888888888" bottom="0.19652777777777777" header="0.5118055555555556" footer="0.5118055555555556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B1:IV96"/>
  <sheetViews>
    <sheetView showGridLines="0" zoomScale="75" zoomScaleNormal="75" workbookViewId="0" topLeftCell="A1">
      <pane ySplit="3" topLeftCell="BM82" activePane="bottomLeft" state="frozen"/>
      <selection pane="topLeft" activeCell="A1" sqref="A1"/>
      <selection pane="bottomLeft" activeCell="F32" sqref="F32"/>
    </sheetView>
  </sheetViews>
  <sheetFormatPr defaultColWidth="9.140625" defaultRowHeight="12.75" outlineLevelRow="2"/>
  <cols>
    <col min="1" max="1" width="1.7109375" style="1" customWidth="1"/>
    <col min="2" max="2" width="15.7109375" style="2" customWidth="1"/>
    <col min="3" max="3" width="23.7109375" style="2" customWidth="1"/>
    <col min="4" max="15" width="12.7109375" style="2" customWidth="1"/>
    <col min="16" max="16" width="13.7109375" style="2" customWidth="1"/>
    <col min="17" max="17" width="16.140625" style="2" customWidth="1"/>
    <col min="18" max="16384" width="9.140625" style="1" customWidth="1"/>
  </cols>
  <sheetData>
    <row r="1" spans="2:17" s="3" customFormat="1" ht="18.75">
      <c r="B1" s="305" t="str">
        <f>'Rok 1 - výchozí stav'!B1:E1</f>
        <v>ROZPOČET DOMÁCNOSTI </v>
      </c>
      <c r="C1" s="305"/>
      <c r="D1" s="305" t="str">
        <f>'Rok 1 - výchozí stav'!D1:G1</f>
        <v>Jméno domácnosti Pohodovi - A</v>
      </c>
      <c r="E1" s="305"/>
      <c r="F1" s="305"/>
      <c r="G1" s="305"/>
      <c r="P1" s="5" t="s">
        <v>112</v>
      </c>
      <c r="Q1" s="6" t="s">
        <v>3</v>
      </c>
    </row>
    <row r="2" spans="2:17" s="7" customFormat="1" ht="29.25" customHeight="1">
      <c r="B2" s="315" t="s">
        <v>112</v>
      </c>
      <c r="C2" s="315"/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9" t="s">
        <v>16</v>
      </c>
      <c r="P2" s="316" t="s">
        <v>113</v>
      </c>
      <c r="Q2" s="219" t="s">
        <v>114</v>
      </c>
    </row>
    <row r="3" spans="2:17" s="7" customFormat="1" ht="21" customHeight="1">
      <c r="B3" s="307" t="s">
        <v>18</v>
      </c>
      <c r="C3" s="307"/>
      <c r="D3" s="11">
        <f>'Rok 1 - výchozí stav'!P3</f>
        <v>68208</v>
      </c>
      <c r="E3" s="11">
        <f aca="true" t="shared" si="0" ref="E3:O3">D86</f>
        <v>68642</v>
      </c>
      <c r="F3" s="11">
        <f t="shared" si="0"/>
        <v>73576</v>
      </c>
      <c r="G3" s="11">
        <f t="shared" si="0"/>
        <v>56413</v>
      </c>
      <c r="H3" s="11">
        <f t="shared" si="0"/>
        <v>57782</v>
      </c>
      <c r="I3" s="11">
        <f t="shared" si="0"/>
        <v>38775</v>
      </c>
      <c r="J3" s="11">
        <f t="shared" si="0"/>
        <v>41728</v>
      </c>
      <c r="K3" s="11">
        <f t="shared" si="0"/>
        <v>46681</v>
      </c>
      <c r="L3" s="11">
        <f t="shared" si="0"/>
        <v>51634</v>
      </c>
      <c r="M3" s="11">
        <f t="shared" si="0"/>
        <v>54587</v>
      </c>
      <c r="N3" s="11">
        <f t="shared" si="0"/>
        <v>57540</v>
      </c>
      <c r="O3" s="12">
        <f t="shared" si="0"/>
        <v>60493</v>
      </c>
      <c r="P3" s="316"/>
      <c r="Q3" s="220">
        <f>O86</f>
        <v>63446</v>
      </c>
    </row>
    <row r="4" spans="2:3" s="13" customFormat="1" ht="21.75" customHeight="1">
      <c r="B4" s="14" t="s">
        <v>19</v>
      </c>
      <c r="C4" s="3"/>
    </row>
    <row r="5" spans="2:17" s="7" customFormat="1" ht="15">
      <c r="B5" s="15" t="s">
        <v>20</v>
      </c>
      <c r="C5" s="16" t="s">
        <v>21</v>
      </c>
      <c r="D5" s="17" t="s">
        <v>22</v>
      </c>
      <c r="E5" s="17" t="s">
        <v>22</v>
      </c>
      <c r="F5" s="17" t="s">
        <v>22</v>
      </c>
      <c r="G5" s="17" t="s">
        <v>22</v>
      </c>
      <c r="H5" s="17" t="s">
        <v>22</v>
      </c>
      <c r="I5" s="17" t="s">
        <v>22</v>
      </c>
      <c r="J5" s="17" t="s">
        <v>22</v>
      </c>
      <c r="K5" s="17" t="s">
        <v>22</v>
      </c>
      <c r="L5" s="17" t="s">
        <v>22</v>
      </c>
      <c r="M5" s="17" t="s">
        <v>22</v>
      </c>
      <c r="N5" s="17" t="s">
        <v>22</v>
      </c>
      <c r="O5" s="17" t="s">
        <v>22</v>
      </c>
      <c r="P5" s="221" t="s">
        <v>23</v>
      </c>
      <c r="Q5" s="18" t="s">
        <v>115</v>
      </c>
    </row>
    <row r="6" spans="2:17" ht="20.25" customHeight="1" outlineLevel="2">
      <c r="B6" s="19" t="s">
        <v>24</v>
      </c>
      <c r="C6" s="20" t="s">
        <v>25</v>
      </c>
      <c r="D6" s="21">
        <f>'Rok 1 - výchozí stav'!O6</f>
        <v>22196</v>
      </c>
      <c r="E6" s="21">
        <f aca="true" t="shared" si="1" ref="E6:O6">D$6</f>
        <v>22196</v>
      </c>
      <c r="F6" s="21">
        <f t="shared" si="1"/>
        <v>22196</v>
      </c>
      <c r="G6" s="21">
        <f t="shared" si="1"/>
        <v>22196</v>
      </c>
      <c r="H6" s="21">
        <f t="shared" si="1"/>
        <v>22196</v>
      </c>
      <c r="I6" s="21">
        <f t="shared" si="1"/>
        <v>22196</v>
      </c>
      <c r="J6" s="21">
        <f t="shared" si="1"/>
        <v>22196</v>
      </c>
      <c r="K6" s="21">
        <f t="shared" si="1"/>
        <v>22196</v>
      </c>
      <c r="L6" s="21">
        <f t="shared" si="1"/>
        <v>22196</v>
      </c>
      <c r="M6" s="21">
        <f t="shared" si="1"/>
        <v>22196</v>
      </c>
      <c r="N6" s="21">
        <f t="shared" si="1"/>
        <v>22196</v>
      </c>
      <c r="O6" s="21">
        <f t="shared" si="1"/>
        <v>22196</v>
      </c>
      <c r="P6" s="22">
        <f>SUM(D6:O6)</f>
        <v>266352</v>
      </c>
      <c r="Q6" s="222">
        <f>P6+'Rok 1 - výchozí stav'!P6</f>
        <v>532704</v>
      </c>
    </row>
    <row r="7" spans="2:17" ht="20.25" customHeight="1" outlineLevel="2">
      <c r="B7" s="223" t="s">
        <v>24</v>
      </c>
      <c r="C7" s="224" t="s">
        <v>26</v>
      </c>
      <c r="D7" s="225">
        <f>'Rok 1 - výchozí stav'!O7</f>
        <v>33078</v>
      </c>
      <c r="E7" s="225">
        <f aca="true" t="shared" si="2" ref="E7:O7">D$7</f>
        <v>33078</v>
      </c>
      <c r="F7" s="225">
        <f t="shared" si="2"/>
        <v>33078</v>
      </c>
      <c r="G7" s="225">
        <f t="shared" si="2"/>
        <v>33078</v>
      </c>
      <c r="H7" s="225">
        <f t="shared" si="2"/>
        <v>33078</v>
      </c>
      <c r="I7" s="225">
        <f t="shared" si="2"/>
        <v>33078</v>
      </c>
      <c r="J7" s="225">
        <f t="shared" si="2"/>
        <v>33078</v>
      </c>
      <c r="K7" s="225">
        <f t="shared" si="2"/>
        <v>33078</v>
      </c>
      <c r="L7" s="225">
        <f t="shared" si="2"/>
        <v>33078</v>
      </c>
      <c r="M7" s="225">
        <f t="shared" si="2"/>
        <v>33078</v>
      </c>
      <c r="N7" s="225">
        <f t="shared" si="2"/>
        <v>33078</v>
      </c>
      <c r="O7" s="225">
        <f t="shared" si="2"/>
        <v>33078</v>
      </c>
      <c r="P7" s="226">
        <f>SUM(D7:O7)</f>
        <v>396936</v>
      </c>
      <c r="Q7" s="27">
        <f>P7+'Rok 1 - výchozí stav'!P8</f>
        <v>396936</v>
      </c>
    </row>
    <row r="8" spans="2:17" ht="20.25" customHeight="1" outlineLevel="2">
      <c r="B8" s="223" t="s">
        <v>24</v>
      </c>
      <c r="C8" s="227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28"/>
      <c r="P8" s="229"/>
      <c r="Q8" s="230"/>
    </row>
    <row r="9" spans="2:17" ht="20.25" customHeight="1" outlineLevel="1">
      <c r="B9" s="33" t="s">
        <v>27</v>
      </c>
      <c r="C9" s="34"/>
      <c r="D9" s="35">
        <f>SUBTOTAL(9,D6:D7)</f>
        <v>55274</v>
      </c>
      <c r="E9" s="35">
        <f aca="true" t="shared" si="3" ref="E9:P9">SUBTOTAL(9,E6:E7)</f>
        <v>55274</v>
      </c>
      <c r="F9" s="35">
        <f t="shared" si="3"/>
        <v>55274</v>
      </c>
      <c r="G9" s="35">
        <f t="shared" si="3"/>
        <v>55274</v>
      </c>
      <c r="H9" s="35">
        <f t="shared" si="3"/>
        <v>55274</v>
      </c>
      <c r="I9" s="35">
        <f t="shared" si="3"/>
        <v>55274</v>
      </c>
      <c r="J9" s="35">
        <f t="shared" si="3"/>
        <v>55274</v>
      </c>
      <c r="K9" s="35">
        <f t="shared" si="3"/>
        <v>55274</v>
      </c>
      <c r="L9" s="35">
        <f t="shared" si="3"/>
        <v>55274</v>
      </c>
      <c r="M9" s="35">
        <f t="shared" si="3"/>
        <v>55274</v>
      </c>
      <c r="N9" s="35">
        <f t="shared" si="3"/>
        <v>55274</v>
      </c>
      <c r="O9" s="231">
        <f t="shared" si="3"/>
        <v>55274</v>
      </c>
      <c r="P9" s="232">
        <f t="shared" si="3"/>
        <v>663288</v>
      </c>
      <c r="Q9" s="233">
        <f>P9+'Rok 1 - výchozí stav'!P9</f>
        <v>1326576</v>
      </c>
    </row>
    <row r="10" spans="2:17" ht="20.25" customHeight="1" outlineLevel="2">
      <c r="B10" s="23" t="s">
        <v>28</v>
      </c>
      <c r="C10" s="24" t="s">
        <v>29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2">
        <f>SUM(D10:O10)</f>
        <v>0</v>
      </c>
      <c r="Q10" s="222">
        <f>P10+'Rok 1 - výchozí stav'!P10</f>
        <v>0</v>
      </c>
    </row>
    <row r="11" spans="2:17" ht="20.25" customHeight="1" outlineLevel="2">
      <c r="B11" s="28" t="s">
        <v>28</v>
      </c>
      <c r="C11" s="29" t="s">
        <v>30</v>
      </c>
      <c r="D11" s="30">
        <v>0</v>
      </c>
      <c r="E11" s="30">
        <v>0</v>
      </c>
      <c r="F11" s="30">
        <v>240000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27">
        <f>SUM(D11:O11)</f>
        <v>240000</v>
      </c>
      <c r="Q11" s="27">
        <f>P11+'Rok 1 - výchozí stav'!P11</f>
        <v>240000</v>
      </c>
    </row>
    <row r="12" spans="2:17" ht="20.25" customHeight="1" outlineLevel="1">
      <c r="B12" s="37" t="s">
        <v>31</v>
      </c>
      <c r="C12" s="34"/>
      <c r="D12" s="35">
        <f>SUBTOTAL(9,D10:D11)</f>
        <v>0</v>
      </c>
      <c r="E12" s="35">
        <f aca="true" t="shared" si="4" ref="E12:P12">SUBTOTAL(9,E10:E11)</f>
        <v>0</v>
      </c>
      <c r="F12" s="35">
        <f t="shared" si="4"/>
        <v>240000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0</v>
      </c>
      <c r="O12" s="35">
        <f t="shared" si="4"/>
        <v>0</v>
      </c>
      <c r="P12" s="35">
        <f t="shared" si="4"/>
        <v>240000</v>
      </c>
      <c r="Q12" s="36">
        <f>P12+'Rok 1 - výchozí stav'!P12</f>
        <v>240000</v>
      </c>
    </row>
    <row r="13" spans="2:17" ht="20.25" customHeight="1">
      <c r="B13" s="38" t="s">
        <v>32</v>
      </c>
      <c r="C13" s="39"/>
      <c r="D13" s="40">
        <f>SUBTOTAL(9,D6:D11)</f>
        <v>55274</v>
      </c>
      <c r="E13" s="40">
        <f aca="true" t="shared" si="5" ref="E13:O13">SUBTOTAL(9,E6:E11)</f>
        <v>55274</v>
      </c>
      <c r="F13" s="40">
        <f t="shared" si="5"/>
        <v>295274</v>
      </c>
      <c r="G13" s="40">
        <f t="shared" si="5"/>
        <v>55274</v>
      </c>
      <c r="H13" s="40">
        <f t="shared" si="5"/>
        <v>55274</v>
      </c>
      <c r="I13" s="40">
        <f t="shared" si="5"/>
        <v>55274</v>
      </c>
      <c r="J13" s="40">
        <f t="shared" si="5"/>
        <v>55274</v>
      </c>
      <c r="K13" s="40">
        <f t="shared" si="5"/>
        <v>55274</v>
      </c>
      <c r="L13" s="40">
        <f t="shared" si="5"/>
        <v>55274</v>
      </c>
      <c r="M13" s="40">
        <f t="shared" si="5"/>
        <v>55274</v>
      </c>
      <c r="N13" s="40">
        <f t="shared" si="5"/>
        <v>55274</v>
      </c>
      <c r="O13" s="40">
        <f t="shared" si="5"/>
        <v>55274</v>
      </c>
      <c r="P13" s="41">
        <f>SUBTOTAL(9,P6:P11)</f>
        <v>903288</v>
      </c>
      <c r="Q13" s="41">
        <f>Q9+Q12</f>
        <v>1566576</v>
      </c>
    </row>
    <row r="14" s="13" customFormat="1" ht="21" customHeight="1">
      <c r="B14" s="14" t="s">
        <v>33</v>
      </c>
    </row>
    <row r="15" spans="2:17" s="7" customFormat="1" ht="15">
      <c r="B15" s="15" t="s">
        <v>34</v>
      </c>
      <c r="C15" s="16" t="s">
        <v>21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  <c r="N15" s="17" t="s">
        <v>22</v>
      </c>
      <c r="O15" s="17" t="s">
        <v>22</v>
      </c>
      <c r="P15" s="221" t="s">
        <v>23</v>
      </c>
      <c r="Q15" s="18" t="s">
        <v>115</v>
      </c>
    </row>
    <row r="16" spans="2:17" ht="19.5" customHeight="1" outlineLevel="2">
      <c r="B16" s="42" t="s">
        <v>35</v>
      </c>
      <c r="C16" s="43" t="s">
        <v>36</v>
      </c>
      <c r="D16" s="48">
        <f>'Rok 1 - výchozí stav'!O16</f>
        <v>0</v>
      </c>
      <c r="E16" s="44">
        <f aca="true" t="shared" si="6" ref="E16:O16">D$16</f>
        <v>0</v>
      </c>
      <c r="F16" s="44">
        <f t="shared" si="6"/>
        <v>0</v>
      </c>
      <c r="G16" s="44">
        <f t="shared" si="6"/>
        <v>0</v>
      </c>
      <c r="H16" s="44">
        <f t="shared" si="6"/>
        <v>0</v>
      </c>
      <c r="I16" s="44">
        <f t="shared" si="6"/>
        <v>0</v>
      </c>
      <c r="J16" s="44">
        <f t="shared" si="6"/>
        <v>0</v>
      </c>
      <c r="K16" s="44">
        <f t="shared" si="6"/>
        <v>0</v>
      </c>
      <c r="L16" s="44">
        <f t="shared" si="6"/>
        <v>0</v>
      </c>
      <c r="M16" s="44">
        <f t="shared" si="6"/>
        <v>0</v>
      </c>
      <c r="N16" s="44">
        <f t="shared" si="6"/>
        <v>0</v>
      </c>
      <c r="O16" s="44">
        <f t="shared" si="6"/>
        <v>0</v>
      </c>
      <c r="P16" s="45">
        <f>SUM(D16:O16)</f>
        <v>0</v>
      </c>
      <c r="Q16" s="234">
        <f>P16+'Rok 1 - výchozí stav'!P16</f>
        <v>0</v>
      </c>
    </row>
    <row r="17" spans="2:17" ht="19.5" customHeight="1" outlineLevel="2">
      <c r="B17" s="46" t="s">
        <v>35</v>
      </c>
      <c r="C17" s="47" t="s">
        <v>37</v>
      </c>
      <c r="D17" s="48">
        <f>'Rok 1 - výchozí stav'!O17</f>
        <v>11000</v>
      </c>
      <c r="E17" s="48">
        <f aca="true" t="shared" si="7" ref="E17:O17">D$17</f>
        <v>11000</v>
      </c>
      <c r="F17" s="48">
        <f t="shared" si="7"/>
        <v>11000</v>
      </c>
      <c r="G17" s="48">
        <f t="shared" si="7"/>
        <v>11000</v>
      </c>
      <c r="H17" s="48">
        <f t="shared" si="7"/>
        <v>11000</v>
      </c>
      <c r="I17" s="48">
        <f t="shared" si="7"/>
        <v>11000</v>
      </c>
      <c r="J17" s="48">
        <f t="shared" si="7"/>
        <v>11000</v>
      </c>
      <c r="K17" s="48">
        <f t="shared" si="7"/>
        <v>11000</v>
      </c>
      <c r="L17" s="48">
        <f t="shared" si="7"/>
        <v>11000</v>
      </c>
      <c r="M17" s="48">
        <f t="shared" si="7"/>
        <v>11000</v>
      </c>
      <c r="N17" s="48">
        <f t="shared" si="7"/>
        <v>11000</v>
      </c>
      <c r="O17" s="48">
        <f t="shared" si="7"/>
        <v>11000</v>
      </c>
      <c r="P17" s="235">
        <f aca="true" t="shared" si="8" ref="P17:P28">SUM(D17:O17)</f>
        <v>132000</v>
      </c>
      <c r="Q17" s="236">
        <f>P17+'Rok 1 - výchozí stav'!P17</f>
        <v>264000</v>
      </c>
    </row>
    <row r="18" spans="2:17" ht="19.5" customHeight="1" outlineLevel="2">
      <c r="B18" s="46" t="s">
        <v>35</v>
      </c>
      <c r="C18" s="47" t="s">
        <v>38</v>
      </c>
      <c r="D18" s="48">
        <f>'Rok 1 - výchozí stav'!O18</f>
        <v>0</v>
      </c>
      <c r="E18" s="48">
        <f aca="true" t="shared" si="9" ref="E18:O18">D$18</f>
        <v>0</v>
      </c>
      <c r="F18" s="48">
        <f t="shared" si="9"/>
        <v>0</v>
      </c>
      <c r="G18" s="48">
        <f t="shared" si="9"/>
        <v>0</v>
      </c>
      <c r="H18" s="48">
        <f t="shared" si="9"/>
        <v>0</v>
      </c>
      <c r="I18" s="48">
        <f t="shared" si="9"/>
        <v>0</v>
      </c>
      <c r="J18" s="48">
        <f t="shared" si="9"/>
        <v>0</v>
      </c>
      <c r="K18" s="48">
        <f t="shared" si="9"/>
        <v>0</v>
      </c>
      <c r="L18" s="48">
        <f t="shared" si="9"/>
        <v>0</v>
      </c>
      <c r="M18" s="48">
        <f t="shared" si="9"/>
        <v>0</v>
      </c>
      <c r="N18" s="48">
        <f t="shared" si="9"/>
        <v>0</v>
      </c>
      <c r="O18" s="48">
        <f t="shared" si="9"/>
        <v>0</v>
      </c>
      <c r="P18" s="49">
        <f t="shared" si="8"/>
        <v>0</v>
      </c>
      <c r="Q18" s="236">
        <f>P18+'Rok 1 - výchozí stav'!P18</f>
        <v>0</v>
      </c>
    </row>
    <row r="19" spans="2:17" ht="19.5" customHeight="1" outlineLevel="2">
      <c r="B19" s="46" t="s">
        <v>35</v>
      </c>
      <c r="C19" s="47" t="s">
        <v>39</v>
      </c>
      <c r="D19" s="48">
        <f>'Rok 1 - výchozí stav'!O19</f>
        <v>1000</v>
      </c>
      <c r="E19" s="48">
        <f aca="true" t="shared" si="10" ref="E19:O19">D$19</f>
        <v>1000</v>
      </c>
      <c r="F19" s="48">
        <f t="shared" si="10"/>
        <v>1000</v>
      </c>
      <c r="G19" s="48">
        <f t="shared" si="10"/>
        <v>1000</v>
      </c>
      <c r="H19" s="48">
        <f t="shared" si="10"/>
        <v>1000</v>
      </c>
      <c r="I19" s="48">
        <f t="shared" si="10"/>
        <v>1000</v>
      </c>
      <c r="J19" s="48">
        <f t="shared" si="10"/>
        <v>1000</v>
      </c>
      <c r="K19" s="48">
        <f t="shared" si="10"/>
        <v>1000</v>
      </c>
      <c r="L19" s="48">
        <f t="shared" si="10"/>
        <v>1000</v>
      </c>
      <c r="M19" s="48">
        <f t="shared" si="10"/>
        <v>1000</v>
      </c>
      <c r="N19" s="48">
        <f t="shared" si="10"/>
        <v>1000</v>
      </c>
      <c r="O19" s="48">
        <f t="shared" si="10"/>
        <v>1000</v>
      </c>
      <c r="P19" s="49">
        <f t="shared" si="8"/>
        <v>12000</v>
      </c>
      <c r="Q19" s="236">
        <f>P19+'Rok 1 - výchozí stav'!P19</f>
        <v>24000</v>
      </c>
    </row>
    <row r="20" spans="2:17" ht="19.5" customHeight="1" outlineLevel="2">
      <c r="B20" s="46" t="s">
        <v>35</v>
      </c>
      <c r="C20" s="47" t="s">
        <v>40</v>
      </c>
      <c r="D20" s="48">
        <f>'Rok 1 - výchozí stav'!O20</f>
        <v>0</v>
      </c>
      <c r="E20" s="48">
        <f aca="true" t="shared" si="11" ref="E20:O20">D$20</f>
        <v>0</v>
      </c>
      <c r="F20" s="48">
        <f t="shared" si="11"/>
        <v>0</v>
      </c>
      <c r="G20" s="48">
        <f t="shared" si="11"/>
        <v>0</v>
      </c>
      <c r="H20" s="48">
        <f t="shared" si="11"/>
        <v>0</v>
      </c>
      <c r="I20" s="48">
        <f t="shared" si="11"/>
        <v>0</v>
      </c>
      <c r="J20" s="48">
        <f t="shared" si="11"/>
        <v>0</v>
      </c>
      <c r="K20" s="48">
        <f t="shared" si="11"/>
        <v>0</v>
      </c>
      <c r="L20" s="48">
        <f t="shared" si="11"/>
        <v>0</v>
      </c>
      <c r="M20" s="48">
        <f t="shared" si="11"/>
        <v>0</v>
      </c>
      <c r="N20" s="48">
        <f t="shared" si="11"/>
        <v>0</v>
      </c>
      <c r="O20" s="48">
        <f t="shared" si="11"/>
        <v>0</v>
      </c>
      <c r="P20" s="49">
        <f t="shared" si="8"/>
        <v>0</v>
      </c>
      <c r="Q20" s="236">
        <f>P20+'Rok 1 - výchozí stav'!P20</f>
        <v>0</v>
      </c>
    </row>
    <row r="21" spans="2:17" ht="19.5" customHeight="1" outlineLevel="2">
      <c r="B21" s="46" t="s">
        <v>35</v>
      </c>
      <c r="C21" s="47" t="s">
        <v>41</v>
      </c>
      <c r="D21" s="48">
        <f>'Rok 1 - výchozí stav'!O21</f>
        <v>560</v>
      </c>
      <c r="E21" s="48">
        <f aca="true" t="shared" si="12" ref="E21:O21">D$21</f>
        <v>560</v>
      </c>
      <c r="F21" s="48">
        <f t="shared" si="12"/>
        <v>560</v>
      </c>
      <c r="G21" s="48">
        <f t="shared" si="12"/>
        <v>560</v>
      </c>
      <c r="H21" s="48">
        <v>700</v>
      </c>
      <c r="I21" s="48">
        <f t="shared" si="12"/>
        <v>700</v>
      </c>
      <c r="J21" s="48">
        <f t="shared" si="12"/>
        <v>700</v>
      </c>
      <c r="K21" s="48">
        <f t="shared" si="12"/>
        <v>700</v>
      </c>
      <c r="L21" s="48">
        <f t="shared" si="12"/>
        <v>700</v>
      </c>
      <c r="M21" s="48">
        <f t="shared" si="12"/>
        <v>700</v>
      </c>
      <c r="N21" s="48">
        <f t="shared" si="12"/>
        <v>700</v>
      </c>
      <c r="O21" s="48">
        <f t="shared" si="12"/>
        <v>700</v>
      </c>
      <c r="P21" s="49">
        <f t="shared" si="8"/>
        <v>7840</v>
      </c>
      <c r="Q21" s="236">
        <f>P21+'Rok 1 - výchozí stav'!P21</f>
        <v>14560</v>
      </c>
    </row>
    <row r="22" spans="2:17" ht="19.5" customHeight="1" outlineLevel="2">
      <c r="B22" s="46" t="s">
        <v>35</v>
      </c>
      <c r="C22" s="47" t="s">
        <v>42</v>
      </c>
      <c r="D22" s="48">
        <f>'Rok 1 - výchozí stav'!O22</f>
        <v>2570</v>
      </c>
      <c r="E22" s="48">
        <f aca="true" t="shared" si="13" ref="E22:O22">D$22</f>
        <v>2570</v>
      </c>
      <c r="F22" s="48">
        <f t="shared" si="13"/>
        <v>2570</v>
      </c>
      <c r="G22" s="48">
        <f t="shared" si="13"/>
        <v>2570</v>
      </c>
      <c r="H22" s="48">
        <f t="shared" si="13"/>
        <v>2570</v>
      </c>
      <c r="I22" s="48">
        <f t="shared" si="13"/>
        <v>2570</v>
      </c>
      <c r="J22" s="48">
        <f t="shared" si="13"/>
        <v>2570</v>
      </c>
      <c r="K22" s="48">
        <f t="shared" si="13"/>
        <v>2570</v>
      </c>
      <c r="L22" s="48">
        <f t="shared" si="13"/>
        <v>2570</v>
      </c>
      <c r="M22" s="48">
        <f t="shared" si="13"/>
        <v>2570</v>
      </c>
      <c r="N22" s="48">
        <f t="shared" si="13"/>
        <v>2570</v>
      </c>
      <c r="O22" s="48">
        <f t="shared" si="13"/>
        <v>2570</v>
      </c>
      <c r="P22" s="49">
        <f t="shared" si="8"/>
        <v>30840</v>
      </c>
      <c r="Q22" s="236">
        <f>P22+'Rok 1 - výchozí stav'!P22</f>
        <v>61680</v>
      </c>
    </row>
    <row r="23" spans="2:17" ht="19.5" customHeight="1" outlineLevel="2">
      <c r="B23" s="46" t="s">
        <v>35</v>
      </c>
      <c r="C23" s="47" t="s">
        <v>43</v>
      </c>
      <c r="D23" s="48">
        <f>'Rok 1 - výchozí stav'!O23</f>
        <v>880</v>
      </c>
      <c r="E23" s="48">
        <f aca="true" t="shared" si="14" ref="E23:O23">D$23</f>
        <v>880</v>
      </c>
      <c r="F23" s="48">
        <f t="shared" si="14"/>
        <v>880</v>
      </c>
      <c r="G23" s="48">
        <f t="shared" si="14"/>
        <v>880</v>
      </c>
      <c r="H23" s="48">
        <v>1056</v>
      </c>
      <c r="I23" s="48">
        <f t="shared" si="14"/>
        <v>1056</v>
      </c>
      <c r="J23" s="48">
        <f t="shared" si="14"/>
        <v>1056</v>
      </c>
      <c r="K23" s="48">
        <f t="shared" si="14"/>
        <v>1056</v>
      </c>
      <c r="L23" s="48">
        <f t="shared" si="14"/>
        <v>1056</v>
      </c>
      <c r="M23" s="48">
        <f t="shared" si="14"/>
        <v>1056</v>
      </c>
      <c r="N23" s="48">
        <f t="shared" si="14"/>
        <v>1056</v>
      </c>
      <c r="O23" s="48">
        <f t="shared" si="14"/>
        <v>1056</v>
      </c>
      <c r="P23" s="49">
        <f t="shared" si="8"/>
        <v>11968</v>
      </c>
      <c r="Q23" s="236">
        <f>P23+'Rok 1 - výchozí stav'!P23</f>
        <v>22528</v>
      </c>
    </row>
    <row r="24" spans="2:17" ht="19.5" customHeight="1" outlineLevel="2">
      <c r="B24" s="46" t="s">
        <v>35</v>
      </c>
      <c r="C24" s="47" t="s">
        <v>44</v>
      </c>
      <c r="D24" s="48">
        <f>'Rok 1 - výchozí stav'!O24</f>
        <v>0</v>
      </c>
      <c r="E24" s="48">
        <f aca="true" t="shared" si="15" ref="E24:O24">D$24</f>
        <v>0</v>
      </c>
      <c r="F24" s="48">
        <f t="shared" si="15"/>
        <v>0</v>
      </c>
      <c r="G24" s="48">
        <f t="shared" si="15"/>
        <v>0</v>
      </c>
      <c r="H24" s="48">
        <f t="shared" si="15"/>
        <v>0</v>
      </c>
      <c r="I24" s="48">
        <f t="shared" si="15"/>
        <v>0</v>
      </c>
      <c r="J24" s="48">
        <f t="shared" si="15"/>
        <v>0</v>
      </c>
      <c r="K24" s="48">
        <f t="shared" si="15"/>
        <v>0</v>
      </c>
      <c r="L24" s="48">
        <f t="shared" si="15"/>
        <v>0</v>
      </c>
      <c r="M24" s="48">
        <f t="shared" si="15"/>
        <v>0</v>
      </c>
      <c r="N24" s="48">
        <f t="shared" si="15"/>
        <v>0</v>
      </c>
      <c r="O24" s="48">
        <f t="shared" si="15"/>
        <v>0</v>
      </c>
      <c r="P24" s="49">
        <f t="shared" si="8"/>
        <v>0</v>
      </c>
      <c r="Q24" s="236">
        <f>P24+'Rok 1 - výchozí stav'!P24</f>
        <v>0</v>
      </c>
    </row>
    <row r="25" spans="2:17" ht="19.5" customHeight="1" outlineLevel="2">
      <c r="B25" s="46" t="s">
        <v>35</v>
      </c>
      <c r="C25" s="47" t="s">
        <v>45</v>
      </c>
      <c r="D25" s="48">
        <f>'Rok 1 - výchozí stav'!O25</f>
        <v>135</v>
      </c>
      <c r="E25" s="48">
        <f aca="true" t="shared" si="16" ref="E25:O25">D$25</f>
        <v>135</v>
      </c>
      <c r="F25" s="48">
        <f t="shared" si="16"/>
        <v>135</v>
      </c>
      <c r="G25" s="48">
        <f t="shared" si="16"/>
        <v>135</v>
      </c>
      <c r="H25" s="48">
        <f t="shared" si="16"/>
        <v>135</v>
      </c>
      <c r="I25" s="48">
        <f t="shared" si="16"/>
        <v>135</v>
      </c>
      <c r="J25" s="48">
        <f t="shared" si="16"/>
        <v>135</v>
      </c>
      <c r="K25" s="48">
        <f t="shared" si="16"/>
        <v>135</v>
      </c>
      <c r="L25" s="48">
        <f t="shared" si="16"/>
        <v>135</v>
      </c>
      <c r="M25" s="48">
        <f t="shared" si="16"/>
        <v>135</v>
      </c>
      <c r="N25" s="48">
        <f t="shared" si="16"/>
        <v>135</v>
      </c>
      <c r="O25" s="48">
        <f t="shared" si="16"/>
        <v>135</v>
      </c>
      <c r="P25" s="49">
        <f t="shared" si="8"/>
        <v>1620</v>
      </c>
      <c r="Q25" s="236">
        <f>P25+'Rok 1 - výchozí stav'!P25</f>
        <v>3240</v>
      </c>
    </row>
    <row r="26" spans="2:17" ht="19.5" customHeight="1" outlineLevel="2">
      <c r="B26" s="46" t="s">
        <v>35</v>
      </c>
      <c r="C26" s="47" t="s">
        <v>46</v>
      </c>
      <c r="D26" s="48">
        <f>'Rok 1 - výchozí stav'!O26</f>
        <v>45</v>
      </c>
      <c r="E26" s="48">
        <f aca="true" t="shared" si="17" ref="E26:O26">D$26</f>
        <v>45</v>
      </c>
      <c r="F26" s="48">
        <f t="shared" si="17"/>
        <v>45</v>
      </c>
      <c r="G26" s="48">
        <f t="shared" si="17"/>
        <v>45</v>
      </c>
      <c r="H26" s="48">
        <f t="shared" si="17"/>
        <v>45</v>
      </c>
      <c r="I26" s="48">
        <f t="shared" si="17"/>
        <v>45</v>
      </c>
      <c r="J26" s="48">
        <f t="shared" si="17"/>
        <v>45</v>
      </c>
      <c r="K26" s="48">
        <f t="shared" si="17"/>
        <v>45</v>
      </c>
      <c r="L26" s="48">
        <f t="shared" si="17"/>
        <v>45</v>
      </c>
      <c r="M26" s="48">
        <f t="shared" si="17"/>
        <v>45</v>
      </c>
      <c r="N26" s="48">
        <f t="shared" si="17"/>
        <v>45</v>
      </c>
      <c r="O26" s="48">
        <f t="shared" si="17"/>
        <v>45</v>
      </c>
      <c r="P26" s="49">
        <f t="shared" si="8"/>
        <v>540</v>
      </c>
      <c r="Q26" s="236">
        <f>P26+'Rok 1 - výchozí stav'!P26</f>
        <v>1080</v>
      </c>
    </row>
    <row r="27" spans="2:17" ht="19.5" customHeight="1" outlineLevel="2">
      <c r="B27" s="46" t="s">
        <v>35</v>
      </c>
      <c r="C27" s="47" t="s">
        <v>47</v>
      </c>
      <c r="D27" s="48">
        <v>2500</v>
      </c>
      <c r="E27" s="48">
        <v>0</v>
      </c>
      <c r="F27" s="48">
        <f aca="true" t="shared" si="18" ref="F27:O27">E$27</f>
        <v>0</v>
      </c>
      <c r="G27" s="48">
        <f t="shared" si="18"/>
        <v>0</v>
      </c>
      <c r="H27" s="48">
        <f t="shared" si="18"/>
        <v>0</v>
      </c>
      <c r="I27" s="48">
        <f t="shared" si="18"/>
        <v>0</v>
      </c>
      <c r="J27" s="48">
        <f t="shared" si="18"/>
        <v>0</v>
      </c>
      <c r="K27" s="48">
        <f t="shared" si="18"/>
        <v>0</v>
      </c>
      <c r="L27" s="48">
        <f t="shared" si="18"/>
        <v>0</v>
      </c>
      <c r="M27" s="48">
        <f t="shared" si="18"/>
        <v>0</v>
      </c>
      <c r="N27" s="48">
        <f t="shared" si="18"/>
        <v>0</v>
      </c>
      <c r="O27" s="48">
        <f t="shared" si="18"/>
        <v>0</v>
      </c>
      <c r="P27" s="49">
        <f t="shared" si="8"/>
        <v>2500</v>
      </c>
      <c r="Q27" s="236">
        <f>P27+'Rok 1 - výchozí stav'!P27</f>
        <v>5000</v>
      </c>
    </row>
    <row r="28" spans="2:17" ht="19.5" customHeight="1" outlineLevel="2">
      <c r="B28" s="50" t="s">
        <v>35</v>
      </c>
      <c r="C28" s="51" t="s">
        <v>48</v>
      </c>
      <c r="D28" s="48">
        <f>'Rok 1 - výchozí stav'!O28</f>
        <v>0</v>
      </c>
      <c r="E28" s="52">
        <f aca="true" t="shared" si="19" ref="E28:O28">D$28</f>
        <v>0</v>
      </c>
      <c r="F28" s="52">
        <f t="shared" si="19"/>
        <v>0</v>
      </c>
      <c r="G28" s="52">
        <f t="shared" si="19"/>
        <v>0</v>
      </c>
      <c r="H28" s="52">
        <f t="shared" si="19"/>
        <v>0</v>
      </c>
      <c r="I28" s="52">
        <f t="shared" si="19"/>
        <v>0</v>
      </c>
      <c r="J28" s="52">
        <f t="shared" si="19"/>
        <v>0</v>
      </c>
      <c r="K28" s="52">
        <f t="shared" si="19"/>
        <v>0</v>
      </c>
      <c r="L28" s="52">
        <f t="shared" si="19"/>
        <v>0</v>
      </c>
      <c r="M28" s="52">
        <f t="shared" si="19"/>
        <v>0</v>
      </c>
      <c r="N28" s="52">
        <f t="shared" si="19"/>
        <v>0</v>
      </c>
      <c r="O28" s="52">
        <f t="shared" si="19"/>
        <v>0</v>
      </c>
      <c r="P28" s="235">
        <f t="shared" si="8"/>
        <v>0</v>
      </c>
      <c r="Q28" s="235">
        <f>P28+'Rok 1 - výchozí stav'!P28</f>
        <v>0</v>
      </c>
    </row>
    <row r="29" spans="2:17" s="54" customFormat="1" ht="19.5" customHeight="1" outlineLevel="1">
      <c r="B29" s="55" t="s">
        <v>49</v>
      </c>
      <c r="C29" s="56"/>
      <c r="D29" s="57">
        <f aca="true" t="shared" si="20" ref="D29:Q29">SUBTOTAL(9,D16:D28)</f>
        <v>18690</v>
      </c>
      <c r="E29" s="57">
        <f t="shared" si="20"/>
        <v>16190</v>
      </c>
      <c r="F29" s="57">
        <f t="shared" si="20"/>
        <v>16190</v>
      </c>
      <c r="G29" s="57">
        <f t="shared" si="20"/>
        <v>16190</v>
      </c>
      <c r="H29" s="57">
        <f t="shared" si="20"/>
        <v>16506</v>
      </c>
      <c r="I29" s="57">
        <f t="shared" si="20"/>
        <v>16506</v>
      </c>
      <c r="J29" s="57">
        <f t="shared" si="20"/>
        <v>16506</v>
      </c>
      <c r="K29" s="57">
        <f t="shared" si="20"/>
        <v>16506</v>
      </c>
      <c r="L29" s="57">
        <f t="shared" si="20"/>
        <v>16506</v>
      </c>
      <c r="M29" s="57">
        <f t="shared" si="20"/>
        <v>16506</v>
      </c>
      <c r="N29" s="57">
        <f t="shared" si="20"/>
        <v>16506</v>
      </c>
      <c r="O29" s="57">
        <f t="shared" si="20"/>
        <v>16506</v>
      </c>
      <c r="P29" s="58">
        <f t="shared" si="20"/>
        <v>199308</v>
      </c>
      <c r="Q29" s="58">
        <f t="shared" si="20"/>
        <v>396088</v>
      </c>
    </row>
    <row r="30" spans="2:17" ht="19.5" customHeight="1" outlineLevel="2">
      <c r="B30" s="60" t="s">
        <v>50</v>
      </c>
      <c r="C30" s="61" t="s">
        <v>51</v>
      </c>
      <c r="D30" s="237">
        <f>'Rok 1 - výchozí stav'!O30</f>
        <v>3500</v>
      </c>
      <c r="E30" s="62">
        <f aca="true" t="shared" si="21" ref="E30:O30">D$30</f>
        <v>3500</v>
      </c>
      <c r="F30" s="62">
        <f t="shared" si="21"/>
        <v>3500</v>
      </c>
      <c r="G30" s="62">
        <f t="shared" si="21"/>
        <v>3500</v>
      </c>
      <c r="H30" s="62">
        <f t="shared" si="21"/>
        <v>3500</v>
      </c>
      <c r="I30" s="62">
        <f t="shared" si="21"/>
        <v>3500</v>
      </c>
      <c r="J30" s="62">
        <f t="shared" si="21"/>
        <v>3500</v>
      </c>
      <c r="K30" s="62">
        <f t="shared" si="21"/>
        <v>3500</v>
      </c>
      <c r="L30" s="62">
        <f t="shared" si="21"/>
        <v>3500</v>
      </c>
      <c r="M30" s="62">
        <f t="shared" si="21"/>
        <v>3500</v>
      </c>
      <c r="N30" s="62">
        <f t="shared" si="21"/>
        <v>3500</v>
      </c>
      <c r="O30" s="62">
        <f t="shared" si="21"/>
        <v>3500</v>
      </c>
      <c r="P30" s="63">
        <f>SUM(D30:O30)</f>
        <v>42000</v>
      </c>
      <c r="Q30" s="238">
        <f>P30+'Rok 1 - výchozí stav'!P30</f>
        <v>84000</v>
      </c>
    </row>
    <row r="31" spans="2:17" ht="19.5" customHeight="1" outlineLevel="2">
      <c r="B31" s="64" t="s">
        <v>50</v>
      </c>
      <c r="C31" s="65" t="s">
        <v>52</v>
      </c>
      <c r="D31" s="66">
        <v>0</v>
      </c>
      <c r="E31" s="66">
        <v>0</v>
      </c>
      <c r="F31" s="66">
        <v>4032</v>
      </c>
      <c r="G31" s="66">
        <v>0</v>
      </c>
      <c r="H31" s="66">
        <f aca="true" t="shared" si="22" ref="H31:O31">G$31</f>
        <v>0</v>
      </c>
      <c r="I31" s="66">
        <f t="shared" si="22"/>
        <v>0</v>
      </c>
      <c r="J31" s="66">
        <f t="shared" si="22"/>
        <v>0</v>
      </c>
      <c r="K31" s="66">
        <f t="shared" si="22"/>
        <v>0</v>
      </c>
      <c r="L31" s="66">
        <f t="shared" si="22"/>
        <v>0</v>
      </c>
      <c r="M31" s="66">
        <f t="shared" si="22"/>
        <v>0</v>
      </c>
      <c r="N31" s="66">
        <f t="shared" si="22"/>
        <v>0</v>
      </c>
      <c r="O31" s="66">
        <f t="shared" si="22"/>
        <v>0</v>
      </c>
      <c r="P31" s="67">
        <f>SUM(D31:O31)</f>
        <v>4032</v>
      </c>
      <c r="Q31" s="239">
        <f>P31+'Rok 1 - výchozí stav'!P31</f>
        <v>4032</v>
      </c>
    </row>
    <row r="32" spans="2:17" ht="19.5" customHeight="1" outlineLevel="2">
      <c r="B32" s="64" t="s">
        <v>50</v>
      </c>
      <c r="C32" s="65" t="s">
        <v>53</v>
      </c>
      <c r="D32" s="66">
        <v>0</v>
      </c>
      <c r="E32" s="66">
        <v>0</v>
      </c>
      <c r="F32" s="66">
        <v>4500</v>
      </c>
      <c r="G32" s="66">
        <v>0</v>
      </c>
      <c r="H32" s="66">
        <f aca="true" t="shared" si="23" ref="H32:O32">G$32</f>
        <v>0</v>
      </c>
      <c r="I32" s="66">
        <f t="shared" si="23"/>
        <v>0</v>
      </c>
      <c r="J32" s="66">
        <f t="shared" si="23"/>
        <v>0</v>
      </c>
      <c r="K32" s="66">
        <f t="shared" si="23"/>
        <v>0</v>
      </c>
      <c r="L32" s="66">
        <f t="shared" si="23"/>
        <v>0</v>
      </c>
      <c r="M32" s="66">
        <f t="shared" si="23"/>
        <v>0</v>
      </c>
      <c r="N32" s="66">
        <f t="shared" si="23"/>
        <v>0</v>
      </c>
      <c r="O32" s="66">
        <f t="shared" si="23"/>
        <v>0</v>
      </c>
      <c r="P32" s="67">
        <f>SUM(D32:O32)</f>
        <v>4500</v>
      </c>
      <c r="Q32" s="239">
        <f>P32+'Rok 1 - výchozí stav'!P32</f>
        <v>4500</v>
      </c>
    </row>
    <row r="33" spans="2:17" ht="19.5" customHeight="1" outlineLevel="2">
      <c r="B33" s="64" t="s">
        <v>50</v>
      </c>
      <c r="C33" s="65" t="s">
        <v>54</v>
      </c>
      <c r="D33" s="66">
        <v>750</v>
      </c>
      <c r="E33" s="66">
        <f aca="true" t="shared" si="24" ref="E33:O33">D$33</f>
        <v>750</v>
      </c>
      <c r="F33" s="66">
        <f t="shared" si="24"/>
        <v>750</v>
      </c>
      <c r="G33" s="66">
        <f t="shared" si="24"/>
        <v>750</v>
      </c>
      <c r="H33" s="66">
        <f t="shared" si="24"/>
        <v>750</v>
      </c>
      <c r="I33" s="66">
        <f t="shared" si="24"/>
        <v>750</v>
      </c>
      <c r="J33" s="66">
        <f t="shared" si="24"/>
        <v>750</v>
      </c>
      <c r="K33" s="66">
        <f t="shared" si="24"/>
        <v>750</v>
      </c>
      <c r="L33" s="66">
        <f t="shared" si="24"/>
        <v>750</v>
      </c>
      <c r="M33" s="66">
        <f t="shared" si="24"/>
        <v>750</v>
      </c>
      <c r="N33" s="66">
        <f t="shared" si="24"/>
        <v>750</v>
      </c>
      <c r="O33" s="66">
        <f t="shared" si="24"/>
        <v>750</v>
      </c>
      <c r="P33" s="67">
        <f>SUM(D33:O33)</f>
        <v>9000</v>
      </c>
      <c r="Q33" s="239">
        <f>P33+'Rok 1 - výchozí stav'!P33</f>
        <v>9000</v>
      </c>
    </row>
    <row r="34" spans="2:17" ht="19.5" customHeight="1" outlineLevel="2">
      <c r="B34" s="68" t="s">
        <v>50</v>
      </c>
      <c r="C34" s="69" t="s">
        <v>48</v>
      </c>
      <c r="D34" s="240">
        <f>'Rok 1 - výchozí stav'!O34</f>
        <v>0</v>
      </c>
      <c r="E34" s="70">
        <f aca="true" t="shared" si="25" ref="E34:O34">D$34</f>
        <v>0</v>
      </c>
      <c r="F34" s="70">
        <f t="shared" si="25"/>
        <v>0</v>
      </c>
      <c r="G34" s="70">
        <f t="shared" si="25"/>
        <v>0</v>
      </c>
      <c r="H34" s="70">
        <f t="shared" si="25"/>
        <v>0</v>
      </c>
      <c r="I34" s="70">
        <f t="shared" si="25"/>
        <v>0</v>
      </c>
      <c r="J34" s="70">
        <f t="shared" si="25"/>
        <v>0</v>
      </c>
      <c r="K34" s="70">
        <f t="shared" si="25"/>
        <v>0</v>
      </c>
      <c r="L34" s="70">
        <f t="shared" si="25"/>
        <v>0</v>
      </c>
      <c r="M34" s="70">
        <f t="shared" si="25"/>
        <v>0</v>
      </c>
      <c r="N34" s="70">
        <f t="shared" si="25"/>
        <v>0</v>
      </c>
      <c r="O34" s="70">
        <f t="shared" si="25"/>
        <v>0</v>
      </c>
      <c r="P34" s="241">
        <f>SUM(D34:O34)</f>
        <v>0</v>
      </c>
      <c r="Q34" s="241">
        <f>P34+'Rok 1 - výchozí stav'!P34</f>
        <v>0</v>
      </c>
    </row>
    <row r="35" spans="2:17" s="54" customFormat="1" ht="19.5" customHeight="1" outlineLevel="1">
      <c r="B35" s="72" t="s">
        <v>55</v>
      </c>
      <c r="C35" s="73"/>
      <c r="D35" s="74">
        <f aca="true" t="shared" si="26" ref="D35:Q35">SUBTOTAL(9,D30:D34)</f>
        <v>4250</v>
      </c>
      <c r="E35" s="74">
        <f t="shared" si="26"/>
        <v>4250</v>
      </c>
      <c r="F35" s="74">
        <f t="shared" si="26"/>
        <v>12782</v>
      </c>
      <c r="G35" s="74">
        <f t="shared" si="26"/>
        <v>4250</v>
      </c>
      <c r="H35" s="74">
        <f t="shared" si="26"/>
        <v>4250</v>
      </c>
      <c r="I35" s="74">
        <f t="shared" si="26"/>
        <v>4250</v>
      </c>
      <c r="J35" s="74">
        <f t="shared" si="26"/>
        <v>4250</v>
      </c>
      <c r="K35" s="74">
        <f t="shared" si="26"/>
        <v>4250</v>
      </c>
      <c r="L35" s="74">
        <f t="shared" si="26"/>
        <v>4250</v>
      </c>
      <c r="M35" s="74">
        <f t="shared" si="26"/>
        <v>4250</v>
      </c>
      <c r="N35" s="74">
        <f t="shared" si="26"/>
        <v>4250</v>
      </c>
      <c r="O35" s="74">
        <f t="shared" si="26"/>
        <v>4250</v>
      </c>
      <c r="P35" s="75">
        <f t="shared" si="26"/>
        <v>59532</v>
      </c>
      <c r="Q35" s="75">
        <f t="shared" si="26"/>
        <v>101532</v>
      </c>
    </row>
    <row r="36" spans="2:17" ht="19.5" customHeight="1" outlineLevel="2">
      <c r="B36" s="76" t="s">
        <v>56</v>
      </c>
      <c r="C36" s="77" t="s">
        <v>57</v>
      </c>
      <c r="D36" s="242">
        <f>'Rok 1 - výchozí stav'!O36</f>
        <v>0</v>
      </c>
      <c r="E36" s="78">
        <f aca="true" t="shared" si="27" ref="E36:O36">D$36</f>
        <v>0</v>
      </c>
      <c r="F36" s="78">
        <f t="shared" si="27"/>
        <v>0</v>
      </c>
      <c r="G36" s="78">
        <f t="shared" si="27"/>
        <v>0</v>
      </c>
      <c r="H36" s="78">
        <f t="shared" si="27"/>
        <v>0</v>
      </c>
      <c r="I36" s="78">
        <f t="shared" si="27"/>
        <v>0</v>
      </c>
      <c r="J36" s="78">
        <f t="shared" si="27"/>
        <v>0</v>
      </c>
      <c r="K36" s="78">
        <f t="shared" si="27"/>
        <v>0</v>
      </c>
      <c r="L36" s="78">
        <f t="shared" si="27"/>
        <v>0</v>
      </c>
      <c r="M36" s="78">
        <f t="shared" si="27"/>
        <v>0</v>
      </c>
      <c r="N36" s="78">
        <f t="shared" si="27"/>
        <v>0</v>
      </c>
      <c r="O36" s="78">
        <f t="shared" si="27"/>
        <v>0</v>
      </c>
      <c r="P36" s="79">
        <f>SUM(D36:O36)</f>
        <v>0</v>
      </c>
      <c r="Q36" s="243">
        <f>P36+'Rok 1 - výchozí stav'!P36</f>
        <v>0</v>
      </c>
    </row>
    <row r="37" spans="2:17" ht="19.5" customHeight="1" outlineLevel="2">
      <c r="B37" s="80" t="s">
        <v>56</v>
      </c>
      <c r="C37" s="81" t="s">
        <v>58</v>
      </c>
      <c r="D37" s="82">
        <f>'Rok 1 - výchozí stav'!O37</f>
        <v>1900</v>
      </c>
      <c r="E37" s="82">
        <f aca="true" t="shared" si="28" ref="E37:O37">D$37</f>
        <v>1900</v>
      </c>
      <c r="F37" s="82">
        <f t="shared" si="28"/>
        <v>1900</v>
      </c>
      <c r="G37" s="82">
        <f t="shared" si="28"/>
        <v>1900</v>
      </c>
      <c r="H37" s="82">
        <f t="shared" si="28"/>
        <v>1900</v>
      </c>
      <c r="I37" s="82">
        <f t="shared" si="28"/>
        <v>1900</v>
      </c>
      <c r="J37" s="82">
        <f t="shared" si="28"/>
        <v>1900</v>
      </c>
      <c r="K37" s="82">
        <f t="shared" si="28"/>
        <v>1900</v>
      </c>
      <c r="L37" s="82">
        <f t="shared" si="28"/>
        <v>1900</v>
      </c>
      <c r="M37" s="82">
        <f t="shared" si="28"/>
        <v>1900</v>
      </c>
      <c r="N37" s="82">
        <f t="shared" si="28"/>
        <v>1900</v>
      </c>
      <c r="O37" s="82">
        <f t="shared" si="28"/>
        <v>1900</v>
      </c>
      <c r="P37" s="83">
        <f>SUM(D37:O37)</f>
        <v>22800</v>
      </c>
      <c r="Q37" s="244">
        <f>P37+'Rok 1 - výchozí stav'!P37</f>
        <v>45600</v>
      </c>
    </row>
    <row r="38" spans="2:17" ht="19.5" customHeight="1" outlineLevel="2">
      <c r="B38" s="80" t="s">
        <v>56</v>
      </c>
      <c r="C38" s="81" t="s">
        <v>59</v>
      </c>
      <c r="D38" s="82">
        <f>'Rok 1 - výchozí stav'!O38</f>
        <v>1000</v>
      </c>
      <c r="E38" s="82">
        <f aca="true" t="shared" si="29" ref="E38:O38">D$38</f>
        <v>1000</v>
      </c>
      <c r="F38" s="82">
        <f t="shared" si="29"/>
        <v>1000</v>
      </c>
      <c r="G38" s="82">
        <f t="shared" si="29"/>
        <v>1000</v>
      </c>
      <c r="H38" s="82">
        <f t="shared" si="29"/>
        <v>1000</v>
      </c>
      <c r="I38" s="82">
        <f t="shared" si="29"/>
        <v>1000</v>
      </c>
      <c r="J38" s="82">
        <f t="shared" si="29"/>
        <v>1000</v>
      </c>
      <c r="K38" s="82">
        <f t="shared" si="29"/>
        <v>1000</v>
      </c>
      <c r="L38" s="82">
        <f t="shared" si="29"/>
        <v>1000</v>
      </c>
      <c r="M38" s="82">
        <f t="shared" si="29"/>
        <v>1000</v>
      </c>
      <c r="N38" s="82">
        <f t="shared" si="29"/>
        <v>1000</v>
      </c>
      <c r="O38" s="82">
        <f t="shared" si="29"/>
        <v>1000</v>
      </c>
      <c r="P38" s="83">
        <f>SUM(D38:O38)</f>
        <v>12000</v>
      </c>
      <c r="Q38" s="244">
        <f>P38+'Rok 1 - výchozí stav'!P38</f>
        <v>24000</v>
      </c>
    </row>
    <row r="39" spans="2:17" ht="19.5" customHeight="1" outlineLevel="2">
      <c r="B39" s="84" t="s">
        <v>56</v>
      </c>
      <c r="C39" s="85" t="s">
        <v>48</v>
      </c>
      <c r="D39" s="245">
        <f>'Rok 1 - výchozí stav'!O39</f>
        <v>1000</v>
      </c>
      <c r="E39" s="86">
        <f aca="true" t="shared" si="30" ref="E39:O39">D$39</f>
        <v>1000</v>
      </c>
      <c r="F39" s="86">
        <v>1000</v>
      </c>
      <c r="G39" s="86">
        <v>1000</v>
      </c>
      <c r="H39" s="86">
        <f t="shared" si="30"/>
        <v>1000</v>
      </c>
      <c r="I39" s="86">
        <f t="shared" si="30"/>
        <v>1000</v>
      </c>
      <c r="J39" s="86">
        <f t="shared" si="30"/>
        <v>1000</v>
      </c>
      <c r="K39" s="86">
        <f t="shared" si="30"/>
        <v>1000</v>
      </c>
      <c r="L39" s="86">
        <f t="shared" si="30"/>
        <v>1000</v>
      </c>
      <c r="M39" s="86">
        <f t="shared" si="30"/>
        <v>1000</v>
      </c>
      <c r="N39" s="86">
        <f t="shared" si="30"/>
        <v>1000</v>
      </c>
      <c r="O39" s="86">
        <f t="shared" si="30"/>
        <v>1000</v>
      </c>
      <c r="P39" s="246">
        <f>SUM(D39:O39)</f>
        <v>12000</v>
      </c>
      <c r="Q39" s="246">
        <f>P39+'Rok 1 - výchozí stav'!P39</f>
        <v>24000</v>
      </c>
    </row>
    <row r="40" spans="2:17" s="54" customFormat="1" ht="19.5" customHeight="1" outlineLevel="1">
      <c r="B40" s="88" t="s">
        <v>61</v>
      </c>
      <c r="C40" s="89"/>
      <c r="D40" s="90">
        <f aca="true" t="shared" si="31" ref="D40:Q40">SUBTOTAL(9,D36:D39)</f>
        <v>3900</v>
      </c>
      <c r="E40" s="90">
        <f t="shared" si="31"/>
        <v>3900</v>
      </c>
      <c r="F40" s="90">
        <f t="shared" si="31"/>
        <v>3900</v>
      </c>
      <c r="G40" s="90">
        <f t="shared" si="31"/>
        <v>3900</v>
      </c>
      <c r="H40" s="90">
        <f t="shared" si="31"/>
        <v>3900</v>
      </c>
      <c r="I40" s="90">
        <f t="shared" si="31"/>
        <v>3900</v>
      </c>
      <c r="J40" s="90">
        <f t="shared" si="31"/>
        <v>3900</v>
      </c>
      <c r="K40" s="90">
        <f t="shared" si="31"/>
        <v>3900</v>
      </c>
      <c r="L40" s="90">
        <f t="shared" si="31"/>
        <v>3900</v>
      </c>
      <c r="M40" s="90">
        <f t="shared" si="31"/>
        <v>3900</v>
      </c>
      <c r="N40" s="90">
        <f t="shared" si="31"/>
        <v>3900</v>
      </c>
      <c r="O40" s="90">
        <f t="shared" si="31"/>
        <v>3900</v>
      </c>
      <c r="P40" s="91">
        <f t="shared" si="31"/>
        <v>46800</v>
      </c>
      <c r="Q40" s="91">
        <f t="shared" si="31"/>
        <v>93600</v>
      </c>
    </row>
    <row r="41" spans="2:17" ht="19.5" customHeight="1" outlineLevel="2">
      <c r="B41" s="92" t="s">
        <v>62</v>
      </c>
      <c r="C41" s="93" t="s">
        <v>63</v>
      </c>
      <c r="D41" s="247">
        <f>'Rok 1 - výchozí stav'!O41</f>
        <v>4600</v>
      </c>
      <c r="E41" s="94">
        <f aca="true" t="shared" si="32" ref="E41:O41">D$41</f>
        <v>4600</v>
      </c>
      <c r="F41" s="94">
        <f t="shared" si="32"/>
        <v>4600</v>
      </c>
      <c r="G41" s="94">
        <f t="shared" si="32"/>
        <v>4600</v>
      </c>
      <c r="H41" s="94">
        <f t="shared" si="32"/>
        <v>4600</v>
      </c>
      <c r="I41" s="94">
        <f t="shared" si="32"/>
        <v>4600</v>
      </c>
      <c r="J41" s="94">
        <f t="shared" si="32"/>
        <v>4600</v>
      </c>
      <c r="K41" s="94">
        <f t="shared" si="32"/>
        <v>4600</v>
      </c>
      <c r="L41" s="94">
        <f t="shared" si="32"/>
        <v>4600</v>
      </c>
      <c r="M41" s="94">
        <f t="shared" si="32"/>
        <v>4600</v>
      </c>
      <c r="N41" s="94">
        <f t="shared" si="32"/>
        <v>4600</v>
      </c>
      <c r="O41" s="94">
        <f t="shared" si="32"/>
        <v>4600</v>
      </c>
      <c r="P41" s="95">
        <f>SUM(D41:O41)</f>
        <v>55200</v>
      </c>
      <c r="Q41" s="248">
        <f>P41+'Rok 1 - výchozí stav'!P41</f>
        <v>110400</v>
      </c>
    </row>
    <row r="42" spans="2:17" ht="19.5" customHeight="1" outlineLevel="2">
      <c r="B42" s="96" t="s">
        <v>62</v>
      </c>
      <c r="C42" s="97" t="s">
        <v>64</v>
      </c>
      <c r="D42" s="98">
        <f>'Rok 1 - výchozí stav'!O42</f>
        <v>700</v>
      </c>
      <c r="E42" s="98">
        <f aca="true" t="shared" si="33" ref="E42:O42">D$42</f>
        <v>700</v>
      </c>
      <c r="F42" s="98">
        <f t="shared" si="33"/>
        <v>700</v>
      </c>
      <c r="G42" s="98">
        <f t="shared" si="33"/>
        <v>700</v>
      </c>
      <c r="H42" s="98">
        <f t="shared" si="33"/>
        <v>700</v>
      </c>
      <c r="I42" s="98">
        <f t="shared" si="33"/>
        <v>700</v>
      </c>
      <c r="J42" s="98">
        <f t="shared" si="33"/>
        <v>700</v>
      </c>
      <c r="K42" s="98">
        <f t="shared" si="33"/>
        <v>700</v>
      </c>
      <c r="L42" s="98">
        <f t="shared" si="33"/>
        <v>700</v>
      </c>
      <c r="M42" s="98">
        <f t="shared" si="33"/>
        <v>700</v>
      </c>
      <c r="N42" s="98">
        <f t="shared" si="33"/>
        <v>700</v>
      </c>
      <c r="O42" s="98">
        <f t="shared" si="33"/>
        <v>700</v>
      </c>
      <c r="P42" s="99">
        <f>SUM(D42:O42)</f>
        <v>8400</v>
      </c>
      <c r="Q42" s="249">
        <f>P42+'Rok 1 - výchozí stav'!P42</f>
        <v>16800</v>
      </c>
    </row>
    <row r="43" spans="2:17" ht="19.5" customHeight="1" outlineLevel="2">
      <c r="B43" s="96" t="s">
        <v>62</v>
      </c>
      <c r="C43" s="97" t="s">
        <v>65</v>
      </c>
      <c r="D43" s="98">
        <f>'Rok 1 - výchozí stav'!O43</f>
        <v>2000</v>
      </c>
      <c r="E43" s="98">
        <f aca="true" t="shared" si="34" ref="E43:O43">D$43</f>
        <v>2000</v>
      </c>
      <c r="F43" s="98">
        <f t="shared" si="34"/>
        <v>2000</v>
      </c>
      <c r="G43" s="98">
        <f t="shared" si="34"/>
        <v>2000</v>
      </c>
      <c r="H43" s="98">
        <f t="shared" si="34"/>
        <v>2000</v>
      </c>
      <c r="I43" s="98">
        <f t="shared" si="34"/>
        <v>2000</v>
      </c>
      <c r="J43" s="98">
        <f t="shared" si="34"/>
        <v>2000</v>
      </c>
      <c r="K43" s="98">
        <f t="shared" si="34"/>
        <v>2000</v>
      </c>
      <c r="L43" s="98">
        <f t="shared" si="34"/>
        <v>2000</v>
      </c>
      <c r="M43" s="98">
        <f t="shared" si="34"/>
        <v>2000</v>
      </c>
      <c r="N43" s="98">
        <f t="shared" si="34"/>
        <v>2000</v>
      </c>
      <c r="O43" s="98">
        <f t="shared" si="34"/>
        <v>2000</v>
      </c>
      <c r="P43" s="99">
        <f>SUM(D43:O43)</f>
        <v>24000</v>
      </c>
      <c r="Q43" s="249">
        <f>P43+'Rok 1 - výchozí stav'!P43</f>
        <v>48000</v>
      </c>
    </row>
    <row r="44" spans="2:17" ht="19.5" customHeight="1" outlineLevel="2">
      <c r="B44" s="100" t="s">
        <v>62</v>
      </c>
      <c r="C44" s="101" t="s">
        <v>48</v>
      </c>
      <c r="D44" s="250">
        <f>'Rok 1 - výchozí stav'!O44</f>
        <v>0</v>
      </c>
      <c r="E44" s="102">
        <f aca="true" t="shared" si="35" ref="E44:O44">D$44</f>
        <v>0</v>
      </c>
      <c r="F44" s="102">
        <f t="shared" si="35"/>
        <v>0</v>
      </c>
      <c r="G44" s="102">
        <f t="shared" si="35"/>
        <v>0</v>
      </c>
      <c r="H44" s="102">
        <f t="shared" si="35"/>
        <v>0</v>
      </c>
      <c r="I44" s="102">
        <f t="shared" si="35"/>
        <v>0</v>
      </c>
      <c r="J44" s="102">
        <f t="shared" si="35"/>
        <v>0</v>
      </c>
      <c r="K44" s="102">
        <f t="shared" si="35"/>
        <v>0</v>
      </c>
      <c r="L44" s="102">
        <f t="shared" si="35"/>
        <v>0</v>
      </c>
      <c r="M44" s="102">
        <f t="shared" si="35"/>
        <v>0</v>
      </c>
      <c r="N44" s="102">
        <f t="shared" si="35"/>
        <v>0</v>
      </c>
      <c r="O44" s="102">
        <f t="shared" si="35"/>
        <v>0</v>
      </c>
      <c r="P44" s="251">
        <f>SUM(D44:O44)</f>
        <v>0</v>
      </c>
      <c r="Q44" s="251">
        <f>P44+'Rok 1 - výchozí stav'!P44</f>
        <v>0</v>
      </c>
    </row>
    <row r="45" spans="2:17" s="54" customFormat="1" ht="19.5" customHeight="1" outlineLevel="1">
      <c r="B45" s="308" t="s">
        <v>66</v>
      </c>
      <c r="C45" s="308"/>
      <c r="D45" s="104">
        <f aca="true" t="shared" si="36" ref="D45:Q45">SUBTOTAL(9,D41:D44)</f>
        <v>7300</v>
      </c>
      <c r="E45" s="104">
        <f t="shared" si="36"/>
        <v>7300</v>
      </c>
      <c r="F45" s="104">
        <f t="shared" si="36"/>
        <v>7300</v>
      </c>
      <c r="G45" s="104">
        <f t="shared" si="36"/>
        <v>7300</v>
      </c>
      <c r="H45" s="104">
        <f t="shared" si="36"/>
        <v>7300</v>
      </c>
      <c r="I45" s="104">
        <f t="shared" si="36"/>
        <v>7300</v>
      </c>
      <c r="J45" s="104">
        <f t="shared" si="36"/>
        <v>7300</v>
      </c>
      <c r="K45" s="104">
        <f t="shared" si="36"/>
        <v>7300</v>
      </c>
      <c r="L45" s="104">
        <f t="shared" si="36"/>
        <v>7300</v>
      </c>
      <c r="M45" s="104">
        <f t="shared" si="36"/>
        <v>7300</v>
      </c>
      <c r="N45" s="104">
        <f t="shared" si="36"/>
        <v>7300</v>
      </c>
      <c r="O45" s="104">
        <f t="shared" si="36"/>
        <v>7300</v>
      </c>
      <c r="P45" s="105">
        <f t="shared" si="36"/>
        <v>87600</v>
      </c>
      <c r="Q45" s="105">
        <f t="shared" si="36"/>
        <v>175200</v>
      </c>
    </row>
    <row r="46" spans="2:17" s="3" customFormat="1" ht="18.75">
      <c r="B46" s="305" t="s">
        <v>0</v>
      </c>
      <c r="C46" s="305"/>
      <c r="D46" s="305" t="str">
        <f>D1</f>
        <v>Jméno domácnosti Pohodovi - A</v>
      </c>
      <c r="E46" s="305"/>
      <c r="F46" s="305"/>
      <c r="G46" s="305"/>
      <c r="P46" s="5" t="s">
        <v>112</v>
      </c>
      <c r="Q46" s="6" t="s">
        <v>67</v>
      </c>
    </row>
    <row r="47" spans="2:17" ht="19.5" customHeight="1" outlineLevel="2">
      <c r="B47" s="106" t="s">
        <v>68</v>
      </c>
      <c r="C47" s="107" t="s">
        <v>69</v>
      </c>
      <c r="D47" s="108">
        <f>'Rok 1 - výchozí stav'!O47</f>
        <v>800</v>
      </c>
      <c r="E47" s="108">
        <f aca="true" t="shared" si="37" ref="E47:O47">D$47</f>
        <v>800</v>
      </c>
      <c r="F47" s="108">
        <f t="shared" si="37"/>
        <v>800</v>
      </c>
      <c r="G47" s="108">
        <f t="shared" si="37"/>
        <v>800</v>
      </c>
      <c r="H47" s="108">
        <f t="shared" si="37"/>
        <v>800</v>
      </c>
      <c r="I47" s="108">
        <f t="shared" si="37"/>
        <v>800</v>
      </c>
      <c r="J47" s="108">
        <f t="shared" si="37"/>
        <v>800</v>
      </c>
      <c r="K47" s="108">
        <f t="shared" si="37"/>
        <v>800</v>
      </c>
      <c r="L47" s="108">
        <f t="shared" si="37"/>
        <v>800</v>
      </c>
      <c r="M47" s="108">
        <f t="shared" si="37"/>
        <v>800</v>
      </c>
      <c r="N47" s="108">
        <f t="shared" si="37"/>
        <v>800</v>
      </c>
      <c r="O47" s="108">
        <f t="shared" si="37"/>
        <v>800</v>
      </c>
      <c r="P47" s="109">
        <f>SUM(D47:O47)</f>
        <v>9600</v>
      </c>
      <c r="Q47" s="252">
        <f>P47+'Rok 1 - výchozí stav'!P47</f>
        <v>19200</v>
      </c>
    </row>
    <row r="48" spans="2:17" ht="19.5" customHeight="1" outlineLevel="2">
      <c r="B48" s="110" t="s">
        <v>68</v>
      </c>
      <c r="C48" s="111" t="s">
        <v>70</v>
      </c>
      <c r="D48" s="112">
        <f>'Rok 1 - výchozí stav'!O48</f>
        <v>1500</v>
      </c>
      <c r="E48" s="112">
        <f aca="true" t="shared" si="38" ref="E48:O48">D$48</f>
        <v>1500</v>
      </c>
      <c r="F48" s="112">
        <f t="shared" si="38"/>
        <v>1500</v>
      </c>
      <c r="G48" s="112">
        <f t="shared" si="38"/>
        <v>1500</v>
      </c>
      <c r="H48" s="112">
        <v>1000</v>
      </c>
      <c r="I48" s="112">
        <f t="shared" si="38"/>
        <v>1000</v>
      </c>
      <c r="J48" s="112">
        <f t="shared" si="38"/>
        <v>1000</v>
      </c>
      <c r="K48" s="112">
        <f t="shared" si="38"/>
        <v>1000</v>
      </c>
      <c r="L48" s="112">
        <f t="shared" si="38"/>
        <v>1000</v>
      </c>
      <c r="M48" s="112">
        <f t="shared" si="38"/>
        <v>1000</v>
      </c>
      <c r="N48" s="112">
        <f t="shared" si="38"/>
        <v>1000</v>
      </c>
      <c r="O48" s="112">
        <f t="shared" si="38"/>
        <v>1000</v>
      </c>
      <c r="P48" s="113">
        <f aca="true" t="shared" si="39" ref="P48:P54">SUM(D48:O48)</f>
        <v>14000</v>
      </c>
      <c r="Q48" s="253">
        <f>P48+'Rok 1 - výchozí stav'!P48</f>
        <v>32000</v>
      </c>
    </row>
    <row r="49" spans="2:17" ht="19.5" customHeight="1" outlineLevel="2">
      <c r="B49" s="110" t="s">
        <v>68</v>
      </c>
      <c r="C49" s="111" t="s">
        <v>71</v>
      </c>
      <c r="D49" s="112">
        <f>'Rok 1 - výchozí stav'!O49</f>
        <v>0</v>
      </c>
      <c r="E49" s="112">
        <f>D$49</f>
        <v>0</v>
      </c>
      <c r="F49" s="112">
        <f>E$49</f>
        <v>0</v>
      </c>
      <c r="G49" s="112">
        <f>F$49</f>
        <v>0</v>
      </c>
      <c r="H49" s="112">
        <f>G$49</f>
        <v>0</v>
      </c>
      <c r="I49" s="112">
        <f>H$49</f>
        <v>0</v>
      </c>
      <c r="J49" s="114" t="s">
        <v>72</v>
      </c>
      <c r="K49" s="114" t="str">
        <f>J$49</f>
        <v>-</v>
      </c>
      <c r="L49" s="112">
        <f>I$49</f>
        <v>0</v>
      </c>
      <c r="M49" s="112">
        <f>L$49</f>
        <v>0</v>
      </c>
      <c r="N49" s="112">
        <f>M$49</f>
        <v>0</v>
      </c>
      <c r="O49" s="112">
        <f>N$49</f>
        <v>0</v>
      </c>
      <c r="P49" s="113">
        <f t="shared" si="39"/>
        <v>0</v>
      </c>
      <c r="Q49" s="253">
        <f>P49+'Rok 1 - výchozí stav'!P49</f>
        <v>0</v>
      </c>
    </row>
    <row r="50" spans="2:17" ht="19.5" customHeight="1" outlineLevel="2">
      <c r="B50" s="110" t="s">
        <v>68</v>
      </c>
      <c r="C50" s="111" t="s">
        <v>73</v>
      </c>
      <c r="D50" s="112">
        <f>'Rok 1 - výchozí stav'!O50</f>
        <v>1000</v>
      </c>
      <c r="E50" s="112">
        <f>D$50</f>
        <v>1000</v>
      </c>
      <c r="F50" s="112">
        <f>E$50</f>
        <v>1000</v>
      </c>
      <c r="G50" s="112">
        <f>F$50</f>
        <v>1000</v>
      </c>
      <c r="H50" s="112">
        <f>G$50</f>
        <v>1000</v>
      </c>
      <c r="I50" s="112">
        <f>H$50</f>
        <v>1000</v>
      </c>
      <c r="J50" s="114" t="s">
        <v>72</v>
      </c>
      <c r="K50" s="114" t="str">
        <f>J$50</f>
        <v>-</v>
      </c>
      <c r="L50" s="112">
        <f>I$50</f>
        <v>1000</v>
      </c>
      <c r="M50" s="112">
        <f>L$50</f>
        <v>1000</v>
      </c>
      <c r="N50" s="112">
        <f>M$50</f>
        <v>1000</v>
      </c>
      <c r="O50" s="112">
        <f>N$50</f>
        <v>1000</v>
      </c>
      <c r="P50" s="113">
        <f t="shared" si="39"/>
        <v>10000</v>
      </c>
      <c r="Q50" s="253">
        <f>P50+'Rok 1 - výchozí stav'!P50</f>
        <v>20000</v>
      </c>
    </row>
    <row r="51" spans="2:17" ht="19.5" customHeight="1" outlineLevel="2">
      <c r="B51" s="110" t="s">
        <v>68</v>
      </c>
      <c r="C51" s="111" t="s">
        <v>74</v>
      </c>
      <c r="D51" s="112">
        <f>'Rok 1 - výchozí stav'!O51</f>
        <v>1000</v>
      </c>
      <c r="E51" s="112">
        <f>D$51</f>
        <v>1000</v>
      </c>
      <c r="F51" s="112">
        <f>E$51</f>
        <v>1000</v>
      </c>
      <c r="G51" s="112">
        <f>F$51</f>
        <v>1000</v>
      </c>
      <c r="H51" s="112">
        <f>G$51</f>
        <v>1000</v>
      </c>
      <c r="I51" s="112">
        <f>H$51</f>
        <v>1000</v>
      </c>
      <c r="J51" s="114" t="s">
        <v>72</v>
      </c>
      <c r="K51" s="114" t="str">
        <f>J$51</f>
        <v>-</v>
      </c>
      <c r="L51" s="112">
        <f>I$51</f>
        <v>1000</v>
      </c>
      <c r="M51" s="112">
        <f>L$51</f>
        <v>1000</v>
      </c>
      <c r="N51" s="112">
        <f>M$51</f>
        <v>1000</v>
      </c>
      <c r="O51" s="112">
        <f>N$51</f>
        <v>1000</v>
      </c>
      <c r="P51" s="113">
        <f t="shared" si="39"/>
        <v>10000</v>
      </c>
      <c r="Q51" s="253">
        <f>P51+'Rok 1 - výchozí stav'!P51</f>
        <v>20000</v>
      </c>
    </row>
    <row r="52" spans="2:17" ht="19.5" customHeight="1" outlineLevel="2">
      <c r="B52" s="110" t="s">
        <v>68</v>
      </c>
      <c r="C52" s="111" t="s">
        <v>75</v>
      </c>
      <c r="D52" s="112">
        <f>'Rok 1 - výchozí stav'!O52</f>
        <v>800</v>
      </c>
      <c r="E52" s="112">
        <f aca="true" t="shared" si="40" ref="E52:O52">D$52</f>
        <v>800</v>
      </c>
      <c r="F52" s="112">
        <f t="shared" si="40"/>
        <v>800</v>
      </c>
      <c r="G52" s="112">
        <f t="shared" si="40"/>
        <v>800</v>
      </c>
      <c r="H52" s="112">
        <v>400</v>
      </c>
      <c r="I52" s="112">
        <f t="shared" si="40"/>
        <v>400</v>
      </c>
      <c r="J52" s="112">
        <f t="shared" si="40"/>
        <v>400</v>
      </c>
      <c r="K52" s="112">
        <f t="shared" si="40"/>
        <v>400</v>
      </c>
      <c r="L52" s="112">
        <f t="shared" si="40"/>
        <v>400</v>
      </c>
      <c r="M52" s="112">
        <f t="shared" si="40"/>
        <v>400</v>
      </c>
      <c r="N52" s="112">
        <f t="shared" si="40"/>
        <v>400</v>
      </c>
      <c r="O52" s="112">
        <f t="shared" si="40"/>
        <v>400</v>
      </c>
      <c r="P52" s="113">
        <f t="shared" si="39"/>
        <v>6400</v>
      </c>
      <c r="Q52" s="253">
        <f>P52+'Rok 1 - výchozí stav'!P52</f>
        <v>16000</v>
      </c>
    </row>
    <row r="53" spans="2:17" ht="19.5" customHeight="1" outlineLevel="2">
      <c r="B53" s="110" t="s">
        <v>68</v>
      </c>
      <c r="C53" s="111" t="s">
        <v>76</v>
      </c>
      <c r="D53" s="112">
        <f>'Rok 1 - výchozí stav'!O53</f>
        <v>1000</v>
      </c>
      <c r="E53" s="112">
        <f aca="true" t="shared" si="41" ref="E53:O53">D$53</f>
        <v>1000</v>
      </c>
      <c r="F53" s="112">
        <f t="shared" si="41"/>
        <v>1000</v>
      </c>
      <c r="G53" s="112">
        <f t="shared" si="41"/>
        <v>1000</v>
      </c>
      <c r="H53" s="112">
        <f t="shared" si="41"/>
        <v>1000</v>
      </c>
      <c r="I53" s="112">
        <f t="shared" si="41"/>
        <v>1000</v>
      </c>
      <c r="J53" s="112">
        <f t="shared" si="41"/>
        <v>1000</v>
      </c>
      <c r="K53" s="112">
        <f t="shared" si="41"/>
        <v>1000</v>
      </c>
      <c r="L53" s="112">
        <f t="shared" si="41"/>
        <v>1000</v>
      </c>
      <c r="M53" s="112">
        <f t="shared" si="41"/>
        <v>1000</v>
      </c>
      <c r="N53" s="112">
        <f t="shared" si="41"/>
        <v>1000</v>
      </c>
      <c r="O53" s="112">
        <f t="shared" si="41"/>
        <v>1000</v>
      </c>
      <c r="P53" s="113">
        <f t="shared" si="39"/>
        <v>12000</v>
      </c>
      <c r="Q53" s="253">
        <f>P53+'Rok 1 - výchozí stav'!P53</f>
        <v>24000</v>
      </c>
    </row>
    <row r="54" spans="2:17" ht="19.5" customHeight="1" outlineLevel="2">
      <c r="B54" s="115" t="s">
        <v>68</v>
      </c>
      <c r="C54" s="116" t="s">
        <v>48</v>
      </c>
      <c r="D54" s="254">
        <f>'Rok 1 - výchozí stav'!O54</f>
        <v>0</v>
      </c>
      <c r="E54" s="117">
        <f aca="true" t="shared" si="42" ref="E54:O54">D$54</f>
        <v>0</v>
      </c>
      <c r="F54" s="117">
        <f t="shared" si="42"/>
        <v>0</v>
      </c>
      <c r="G54" s="117">
        <f t="shared" si="42"/>
        <v>0</v>
      </c>
      <c r="H54" s="117">
        <f t="shared" si="42"/>
        <v>0</v>
      </c>
      <c r="I54" s="117">
        <f t="shared" si="42"/>
        <v>0</v>
      </c>
      <c r="J54" s="117">
        <f t="shared" si="42"/>
        <v>0</v>
      </c>
      <c r="K54" s="117">
        <f t="shared" si="42"/>
        <v>0</v>
      </c>
      <c r="L54" s="117">
        <f t="shared" si="42"/>
        <v>0</v>
      </c>
      <c r="M54" s="117">
        <f t="shared" si="42"/>
        <v>0</v>
      </c>
      <c r="N54" s="117">
        <f t="shared" si="42"/>
        <v>0</v>
      </c>
      <c r="O54" s="117">
        <f t="shared" si="42"/>
        <v>0</v>
      </c>
      <c r="P54" s="255">
        <f t="shared" si="39"/>
        <v>0</v>
      </c>
      <c r="Q54" s="255">
        <f>P54+'Rok 1 - výchozí stav'!P54</f>
        <v>0</v>
      </c>
    </row>
    <row r="55" spans="2:17" s="54" customFormat="1" ht="19.5" customHeight="1" outlineLevel="1">
      <c r="B55" s="309" t="s">
        <v>77</v>
      </c>
      <c r="C55" s="309"/>
      <c r="D55" s="119">
        <f aca="true" t="shared" si="43" ref="D55:Q55">SUBTOTAL(9,D47:D54)</f>
        <v>6100</v>
      </c>
      <c r="E55" s="119">
        <f t="shared" si="43"/>
        <v>6100</v>
      </c>
      <c r="F55" s="119">
        <f t="shared" si="43"/>
        <v>6100</v>
      </c>
      <c r="G55" s="119">
        <f t="shared" si="43"/>
        <v>6100</v>
      </c>
      <c r="H55" s="119">
        <f t="shared" si="43"/>
        <v>5200</v>
      </c>
      <c r="I55" s="119">
        <f t="shared" si="43"/>
        <v>5200</v>
      </c>
      <c r="J55" s="119">
        <f t="shared" si="43"/>
        <v>3200</v>
      </c>
      <c r="K55" s="119">
        <f t="shared" si="43"/>
        <v>3200</v>
      </c>
      <c r="L55" s="119">
        <f t="shared" si="43"/>
        <v>5200</v>
      </c>
      <c r="M55" s="119">
        <f t="shared" si="43"/>
        <v>5200</v>
      </c>
      <c r="N55" s="119">
        <f t="shared" si="43"/>
        <v>5200</v>
      </c>
      <c r="O55" s="119">
        <f t="shared" si="43"/>
        <v>5200</v>
      </c>
      <c r="P55" s="120">
        <f t="shared" si="43"/>
        <v>62000</v>
      </c>
      <c r="Q55" s="120">
        <f t="shared" si="43"/>
        <v>131200</v>
      </c>
    </row>
    <row r="56" spans="2:17" ht="19.5" customHeight="1" outlineLevel="2">
      <c r="B56" s="121" t="s">
        <v>78</v>
      </c>
      <c r="C56" s="122" t="s">
        <v>79</v>
      </c>
      <c r="D56" s="256">
        <f>'Rok 1 - výchozí stav'!O56</f>
        <v>600</v>
      </c>
      <c r="E56" s="123">
        <f aca="true" t="shared" si="44" ref="E56:O56">D$56</f>
        <v>600</v>
      </c>
      <c r="F56" s="123">
        <f t="shared" si="44"/>
        <v>600</v>
      </c>
      <c r="G56" s="123">
        <f t="shared" si="44"/>
        <v>600</v>
      </c>
      <c r="H56" s="123">
        <f t="shared" si="44"/>
        <v>600</v>
      </c>
      <c r="I56" s="123">
        <f t="shared" si="44"/>
        <v>600</v>
      </c>
      <c r="J56" s="123">
        <f t="shared" si="44"/>
        <v>600</v>
      </c>
      <c r="K56" s="123">
        <f t="shared" si="44"/>
        <v>600</v>
      </c>
      <c r="L56" s="123">
        <f t="shared" si="44"/>
        <v>600</v>
      </c>
      <c r="M56" s="123">
        <f t="shared" si="44"/>
        <v>600</v>
      </c>
      <c r="N56" s="123">
        <f t="shared" si="44"/>
        <v>600</v>
      </c>
      <c r="O56" s="123">
        <f t="shared" si="44"/>
        <v>600</v>
      </c>
      <c r="P56" s="124">
        <f>SUM(D56:O56)</f>
        <v>7200</v>
      </c>
      <c r="Q56" s="257">
        <f>P56+'Rok 1 - výchozí stav'!P56</f>
        <v>14400</v>
      </c>
    </row>
    <row r="57" spans="2:17" ht="19.5" customHeight="1" outlineLevel="2">
      <c r="B57" s="125" t="s">
        <v>78</v>
      </c>
      <c r="C57" s="126" t="s">
        <v>80</v>
      </c>
      <c r="D57" s="127">
        <f>'Rok 1 - výchozí stav'!O57</f>
        <v>1000</v>
      </c>
      <c r="E57" s="127">
        <f aca="true" t="shared" si="45" ref="E57:O57">D$57</f>
        <v>1000</v>
      </c>
      <c r="F57" s="127">
        <f t="shared" si="45"/>
        <v>1000</v>
      </c>
      <c r="G57" s="127">
        <f t="shared" si="45"/>
        <v>1000</v>
      </c>
      <c r="H57" s="127">
        <f t="shared" si="45"/>
        <v>1000</v>
      </c>
      <c r="I57" s="127">
        <f t="shared" si="45"/>
        <v>1000</v>
      </c>
      <c r="J57" s="127">
        <f t="shared" si="45"/>
        <v>1000</v>
      </c>
      <c r="K57" s="127">
        <f t="shared" si="45"/>
        <v>1000</v>
      </c>
      <c r="L57" s="127">
        <f t="shared" si="45"/>
        <v>1000</v>
      </c>
      <c r="M57" s="127">
        <f t="shared" si="45"/>
        <v>1000</v>
      </c>
      <c r="N57" s="127">
        <f t="shared" si="45"/>
        <v>1000</v>
      </c>
      <c r="O57" s="127">
        <f t="shared" si="45"/>
        <v>1000</v>
      </c>
      <c r="P57" s="128">
        <f>SUM(D57:O57)</f>
        <v>12000</v>
      </c>
      <c r="Q57" s="258">
        <f>P57+'Rok 1 - výchozí stav'!P57</f>
        <v>24000</v>
      </c>
    </row>
    <row r="58" spans="2:17" ht="19.5" customHeight="1" outlineLevel="2">
      <c r="B58" s="129" t="s">
        <v>78</v>
      </c>
      <c r="C58" s="130" t="s">
        <v>48</v>
      </c>
      <c r="D58" s="259">
        <f>'Rok 1 - výchozí stav'!O58</f>
        <v>1000</v>
      </c>
      <c r="E58" s="131">
        <f aca="true" t="shared" si="46" ref="E58:O58">D$58</f>
        <v>1000</v>
      </c>
      <c r="F58" s="131">
        <f t="shared" si="46"/>
        <v>1000</v>
      </c>
      <c r="G58" s="131">
        <f t="shared" si="46"/>
        <v>1000</v>
      </c>
      <c r="H58" s="131">
        <f t="shared" si="46"/>
        <v>1000</v>
      </c>
      <c r="I58" s="131">
        <f t="shared" si="46"/>
        <v>1000</v>
      </c>
      <c r="J58" s="131">
        <f t="shared" si="46"/>
        <v>1000</v>
      </c>
      <c r="K58" s="131">
        <f t="shared" si="46"/>
        <v>1000</v>
      </c>
      <c r="L58" s="131">
        <f t="shared" si="46"/>
        <v>1000</v>
      </c>
      <c r="M58" s="131">
        <f t="shared" si="46"/>
        <v>1000</v>
      </c>
      <c r="N58" s="131">
        <f t="shared" si="46"/>
        <v>1000</v>
      </c>
      <c r="O58" s="131">
        <f t="shared" si="46"/>
        <v>1000</v>
      </c>
      <c r="P58" s="260">
        <f>SUM(D58:O58)</f>
        <v>12000</v>
      </c>
      <c r="Q58" s="260">
        <f>P58+'Rok 1 - výchozí stav'!P58</f>
        <v>24000</v>
      </c>
    </row>
    <row r="59" spans="2:17" s="54" customFormat="1" ht="19.5" customHeight="1" outlineLevel="1">
      <c r="B59" s="133" t="s">
        <v>81</v>
      </c>
      <c r="C59" s="134"/>
      <c r="D59" s="135">
        <f aca="true" t="shared" si="47" ref="D59:Q59">SUBTOTAL(9,D56:D58)</f>
        <v>2600</v>
      </c>
      <c r="E59" s="135">
        <f t="shared" si="47"/>
        <v>2600</v>
      </c>
      <c r="F59" s="135">
        <f t="shared" si="47"/>
        <v>2600</v>
      </c>
      <c r="G59" s="135">
        <f t="shared" si="47"/>
        <v>2600</v>
      </c>
      <c r="H59" s="135">
        <f t="shared" si="47"/>
        <v>2600</v>
      </c>
      <c r="I59" s="135">
        <f t="shared" si="47"/>
        <v>2600</v>
      </c>
      <c r="J59" s="135">
        <f t="shared" si="47"/>
        <v>2600</v>
      </c>
      <c r="K59" s="135">
        <f t="shared" si="47"/>
        <v>2600</v>
      </c>
      <c r="L59" s="135">
        <f t="shared" si="47"/>
        <v>2600</v>
      </c>
      <c r="M59" s="135">
        <f t="shared" si="47"/>
        <v>2600</v>
      </c>
      <c r="N59" s="135">
        <f t="shared" si="47"/>
        <v>2600</v>
      </c>
      <c r="O59" s="135">
        <f t="shared" si="47"/>
        <v>2600</v>
      </c>
      <c r="P59" s="136">
        <f t="shared" si="47"/>
        <v>31200</v>
      </c>
      <c r="Q59" s="136">
        <f t="shared" si="47"/>
        <v>62400</v>
      </c>
    </row>
    <row r="60" spans="2:17" ht="19.5" customHeight="1" outlineLevel="2">
      <c r="B60" s="137" t="s">
        <v>82</v>
      </c>
      <c r="C60" s="138" t="s">
        <v>69</v>
      </c>
      <c r="D60" s="261">
        <f>'Rok 1 - výchozí stav'!O60</f>
        <v>1000</v>
      </c>
      <c r="E60" s="139">
        <f aca="true" t="shared" si="48" ref="E60:O60">D$60</f>
        <v>1000</v>
      </c>
      <c r="F60" s="139">
        <f t="shared" si="48"/>
        <v>1000</v>
      </c>
      <c r="G60" s="139">
        <f t="shared" si="48"/>
        <v>1000</v>
      </c>
      <c r="H60" s="139">
        <f t="shared" si="48"/>
        <v>1000</v>
      </c>
      <c r="I60" s="139">
        <f t="shared" si="48"/>
        <v>1000</v>
      </c>
      <c r="J60" s="139">
        <f t="shared" si="48"/>
        <v>1000</v>
      </c>
      <c r="K60" s="139">
        <f t="shared" si="48"/>
        <v>1000</v>
      </c>
      <c r="L60" s="139">
        <f t="shared" si="48"/>
        <v>1000</v>
      </c>
      <c r="M60" s="139">
        <f t="shared" si="48"/>
        <v>1000</v>
      </c>
      <c r="N60" s="139">
        <f t="shared" si="48"/>
        <v>1000</v>
      </c>
      <c r="O60" s="139">
        <f t="shared" si="48"/>
        <v>1000</v>
      </c>
      <c r="P60" s="140">
        <f>SUM(D60:O60)</f>
        <v>12000</v>
      </c>
      <c r="Q60" s="262">
        <f>P60+'Rok 1 - výchozí stav'!P60</f>
        <v>24000</v>
      </c>
    </row>
    <row r="61" spans="2:17" ht="19.5" customHeight="1" outlineLevel="2">
      <c r="B61" s="141" t="s">
        <v>82</v>
      </c>
      <c r="C61" s="142" t="s">
        <v>83</v>
      </c>
      <c r="D61" s="143">
        <v>2000</v>
      </c>
      <c r="E61" s="143">
        <f aca="true" t="shared" si="49" ref="E61:O61">D$61</f>
        <v>2000</v>
      </c>
      <c r="F61" s="143">
        <f t="shared" si="49"/>
        <v>2000</v>
      </c>
      <c r="G61" s="143">
        <f t="shared" si="49"/>
        <v>2000</v>
      </c>
      <c r="H61" s="143">
        <v>1000</v>
      </c>
      <c r="I61" s="143">
        <f t="shared" si="49"/>
        <v>1000</v>
      </c>
      <c r="J61" s="143">
        <f t="shared" si="49"/>
        <v>1000</v>
      </c>
      <c r="K61" s="143">
        <f t="shared" si="49"/>
        <v>1000</v>
      </c>
      <c r="L61" s="143">
        <f t="shared" si="49"/>
        <v>1000</v>
      </c>
      <c r="M61" s="143">
        <f t="shared" si="49"/>
        <v>1000</v>
      </c>
      <c r="N61" s="143">
        <f t="shared" si="49"/>
        <v>1000</v>
      </c>
      <c r="O61" s="143">
        <f t="shared" si="49"/>
        <v>1000</v>
      </c>
      <c r="P61" s="144">
        <f>SUM(D61:O61)</f>
        <v>16000</v>
      </c>
      <c r="Q61" s="263">
        <f>P61+'Rok 1 - výchozí stav'!P61</f>
        <v>40000</v>
      </c>
    </row>
    <row r="62" spans="2:17" ht="19.5" customHeight="1" outlineLevel="2">
      <c r="B62" s="145" t="s">
        <v>82</v>
      </c>
      <c r="C62" s="146" t="s">
        <v>48</v>
      </c>
      <c r="D62" s="264">
        <f>'Rok 1 - výchozí stav'!O62</f>
        <v>0</v>
      </c>
      <c r="E62" s="147">
        <f aca="true" t="shared" si="50" ref="E62:O62">D$62</f>
        <v>0</v>
      </c>
      <c r="F62" s="147">
        <f t="shared" si="50"/>
        <v>0</v>
      </c>
      <c r="G62" s="147">
        <f t="shared" si="50"/>
        <v>0</v>
      </c>
      <c r="H62" s="147">
        <f t="shared" si="50"/>
        <v>0</v>
      </c>
      <c r="I62" s="147">
        <f t="shared" si="50"/>
        <v>0</v>
      </c>
      <c r="J62" s="147">
        <f t="shared" si="50"/>
        <v>0</v>
      </c>
      <c r="K62" s="147">
        <f t="shared" si="50"/>
        <v>0</v>
      </c>
      <c r="L62" s="147">
        <f t="shared" si="50"/>
        <v>0</v>
      </c>
      <c r="M62" s="147">
        <f t="shared" si="50"/>
        <v>0</v>
      </c>
      <c r="N62" s="147">
        <f t="shared" si="50"/>
        <v>0</v>
      </c>
      <c r="O62" s="147">
        <f t="shared" si="50"/>
        <v>0</v>
      </c>
      <c r="P62" s="265">
        <f>SUM(D62:O62)</f>
        <v>0</v>
      </c>
      <c r="Q62" s="265">
        <f>P62+'Rok 1 - výchozí stav'!P62</f>
        <v>0</v>
      </c>
    </row>
    <row r="63" spans="2:17" s="54" customFormat="1" ht="19.5" customHeight="1" outlineLevel="1">
      <c r="B63" s="149" t="s">
        <v>84</v>
      </c>
      <c r="C63" s="150"/>
      <c r="D63" s="151">
        <f aca="true" t="shared" si="51" ref="D63:Q63">SUBTOTAL(9,D60:D62)</f>
        <v>3000</v>
      </c>
      <c r="E63" s="151">
        <f t="shared" si="51"/>
        <v>3000</v>
      </c>
      <c r="F63" s="151">
        <f t="shared" si="51"/>
        <v>3000</v>
      </c>
      <c r="G63" s="151">
        <f t="shared" si="51"/>
        <v>3000</v>
      </c>
      <c r="H63" s="151">
        <f t="shared" si="51"/>
        <v>2000</v>
      </c>
      <c r="I63" s="151">
        <f t="shared" si="51"/>
        <v>2000</v>
      </c>
      <c r="J63" s="151">
        <f t="shared" si="51"/>
        <v>2000</v>
      </c>
      <c r="K63" s="151">
        <f t="shared" si="51"/>
        <v>2000</v>
      </c>
      <c r="L63" s="151">
        <f t="shared" si="51"/>
        <v>2000</v>
      </c>
      <c r="M63" s="151">
        <f t="shared" si="51"/>
        <v>2000</v>
      </c>
      <c r="N63" s="151">
        <f t="shared" si="51"/>
        <v>2000</v>
      </c>
      <c r="O63" s="151">
        <f t="shared" si="51"/>
        <v>2000</v>
      </c>
      <c r="P63" s="152">
        <f t="shared" si="51"/>
        <v>28000</v>
      </c>
      <c r="Q63" s="152">
        <f t="shared" si="51"/>
        <v>64000</v>
      </c>
    </row>
    <row r="64" spans="2:17" ht="19.5" customHeight="1" outlineLevel="2">
      <c r="B64" s="153" t="s">
        <v>85</v>
      </c>
      <c r="C64" s="154" t="s">
        <v>48</v>
      </c>
      <c r="D64" s="266">
        <f>'Rok 1 - výchozí stav'!O64</f>
        <v>1000</v>
      </c>
      <c r="E64" s="155">
        <f aca="true" t="shared" si="52" ref="E64:O64">D$64</f>
        <v>1000</v>
      </c>
      <c r="F64" s="155">
        <f t="shared" si="52"/>
        <v>1000</v>
      </c>
      <c r="G64" s="155">
        <f t="shared" si="52"/>
        <v>1000</v>
      </c>
      <c r="H64" s="155">
        <f t="shared" si="52"/>
        <v>1000</v>
      </c>
      <c r="I64" s="155">
        <f t="shared" si="52"/>
        <v>1000</v>
      </c>
      <c r="J64" s="155">
        <f t="shared" si="52"/>
        <v>1000</v>
      </c>
      <c r="K64" s="155">
        <f t="shared" si="52"/>
        <v>1000</v>
      </c>
      <c r="L64" s="155">
        <f t="shared" si="52"/>
        <v>1000</v>
      </c>
      <c r="M64" s="155">
        <f t="shared" si="52"/>
        <v>1000</v>
      </c>
      <c r="N64" s="155">
        <f t="shared" si="52"/>
        <v>1000</v>
      </c>
      <c r="O64" s="155">
        <f t="shared" si="52"/>
        <v>1000</v>
      </c>
      <c r="P64" s="156">
        <f>SUM(D64:O64)</f>
        <v>12000</v>
      </c>
      <c r="Q64" s="156">
        <f>P64+'Rok 1 - výchozí stav'!P64</f>
        <v>24000</v>
      </c>
    </row>
    <row r="65" spans="2:17" s="54" customFormat="1" ht="19.5" customHeight="1" outlineLevel="1">
      <c r="B65" s="157" t="s">
        <v>86</v>
      </c>
      <c r="C65" s="158"/>
      <c r="D65" s="159">
        <f aca="true" t="shared" si="53" ref="D65:Q65">SUBTOTAL(9,D64:D64)</f>
        <v>1000</v>
      </c>
      <c r="E65" s="159">
        <f t="shared" si="53"/>
        <v>1000</v>
      </c>
      <c r="F65" s="159">
        <f t="shared" si="53"/>
        <v>1000</v>
      </c>
      <c r="G65" s="159">
        <f t="shared" si="53"/>
        <v>1000</v>
      </c>
      <c r="H65" s="159">
        <f t="shared" si="53"/>
        <v>1000</v>
      </c>
      <c r="I65" s="159">
        <f t="shared" si="53"/>
        <v>1000</v>
      </c>
      <c r="J65" s="159">
        <f t="shared" si="53"/>
        <v>1000</v>
      </c>
      <c r="K65" s="159">
        <f t="shared" si="53"/>
        <v>1000</v>
      </c>
      <c r="L65" s="159">
        <f t="shared" si="53"/>
        <v>1000</v>
      </c>
      <c r="M65" s="159">
        <f t="shared" si="53"/>
        <v>1000</v>
      </c>
      <c r="N65" s="159">
        <f t="shared" si="53"/>
        <v>1000</v>
      </c>
      <c r="O65" s="159">
        <f t="shared" si="53"/>
        <v>1000</v>
      </c>
      <c r="P65" s="160">
        <f t="shared" si="53"/>
        <v>12000</v>
      </c>
      <c r="Q65" s="160">
        <f t="shared" si="53"/>
        <v>24000</v>
      </c>
    </row>
    <row r="66" spans="2:17" ht="19.5" customHeight="1" outlineLevel="2">
      <c r="B66" s="161" t="s">
        <v>87</v>
      </c>
      <c r="C66" s="162" t="s">
        <v>88</v>
      </c>
      <c r="D66" s="267">
        <f>'Rok 1 - výchozí stav'!O66</f>
        <v>2000</v>
      </c>
      <c r="E66" s="163">
        <v>0</v>
      </c>
      <c r="F66" s="163">
        <f aca="true" t="shared" si="54" ref="F66:O66">E$66</f>
        <v>0</v>
      </c>
      <c r="G66" s="163">
        <f t="shared" si="54"/>
        <v>0</v>
      </c>
      <c r="H66" s="163">
        <f t="shared" si="54"/>
        <v>0</v>
      </c>
      <c r="I66" s="163">
        <f t="shared" si="54"/>
        <v>0</v>
      </c>
      <c r="J66" s="163">
        <f t="shared" si="54"/>
        <v>0</v>
      </c>
      <c r="K66" s="163">
        <f t="shared" si="54"/>
        <v>0</v>
      </c>
      <c r="L66" s="163">
        <f t="shared" si="54"/>
        <v>0</v>
      </c>
      <c r="M66" s="163">
        <f t="shared" si="54"/>
        <v>0</v>
      </c>
      <c r="N66" s="163">
        <f t="shared" si="54"/>
        <v>0</v>
      </c>
      <c r="O66" s="163">
        <f t="shared" si="54"/>
        <v>0</v>
      </c>
      <c r="P66" s="164">
        <f>SUM(D66:O66)</f>
        <v>2000</v>
      </c>
      <c r="Q66" s="268">
        <f>P66+'Rok 1 - výchozí stav'!P66</f>
        <v>26000</v>
      </c>
    </row>
    <row r="67" spans="2:17" ht="19.5" customHeight="1" outlineLevel="2">
      <c r="B67" s="165" t="s">
        <v>87</v>
      </c>
      <c r="C67" s="166" t="s">
        <v>89</v>
      </c>
      <c r="D67" s="167">
        <v>0</v>
      </c>
      <c r="E67" s="167">
        <f aca="true" t="shared" si="55" ref="E67:O67">D$67</f>
        <v>0</v>
      </c>
      <c r="F67" s="167">
        <f t="shared" si="55"/>
        <v>0</v>
      </c>
      <c r="G67" s="167">
        <f t="shared" si="55"/>
        <v>0</v>
      </c>
      <c r="H67" s="167">
        <f t="shared" si="55"/>
        <v>0</v>
      </c>
      <c r="I67" s="167">
        <f t="shared" si="55"/>
        <v>0</v>
      </c>
      <c r="J67" s="167">
        <f t="shared" si="55"/>
        <v>0</v>
      </c>
      <c r="K67" s="167">
        <f t="shared" si="55"/>
        <v>0</v>
      </c>
      <c r="L67" s="167">
        <f t="shared" si="55"/>
        <v>0</v>
      </c>
      <c r="M67" s="167">
        <f t="shared" si="55"/>
        <v>0</v>
      </c>
      <c r="N67" s="167">
        <f t="shared" si="55"/>
        <v>0</v>
      </c>
      <c r="O67" s="167">
        <f t="shared" si="55"/>
        <v>0</v>
      </c>
      <c r="P67" s="168">
        <f>SUM(D67:O67)</f>
        <v>0</v>
      </c>
      <c r="Q67" s="269">
        <f>P67+'Rok 1 - výchozí stav'!P67</f>
        <v>0</v>
      </c>
    </row>
    <row r="68" spans="2:17" ht="19.5" customHeight="1" outlineLevel="2">
      <c r="B68" s="165" t="s">
        <v>87</v>
      </c>
      <c r="C68" s="166" t="s">
        <v>90</v>
      </c>
      <c r="D68" s="167">
        <f>'Rok 1 - výchozí stav'!O68</f>
        <v>0</v>
      </c>
      <c r="E68" s="167">
        <f aca="true" t="shared" si="56" ref="E68:O68">D$68</f>
        <v>0</v>
      </c>
      <c r="F68" s="167">
        <f t="shared" si="56"/>
        <v>0</v>
      </c>
      <c r="G68" s="167">
        <f t="shared" si="56"/>
        <v>0</v>
      </c>
      <c r="H68" s="167">
        <f t="shared" si="56"/>
        <v>0</v>
      </c>
      <c r="I68" s="167">
        <f t="shared" si="56"/>
        <v>0</v>
      </c>
      <c r="J68" s="167">
        <f t="shared" si="56"/>
        <v>0</v>
      </c>
      <c r="K68" s="167">
        <f t="shared" si="56"/>
        <v>0</v>
      </c>
      <c r="L68" s="167">
        <f t="shared" si="56"/>
        <v>0</v>
      </c>
      <c r="M68" s="167">
        <f t="shared" si="56"/>
        <v>0</v>
      </c>
      <c r="N68" s="167">
        <f t="shared" si="56"/>
        <v>0</v>
      </c>
      <c r="O68" s="167">
        <f t="shared" si="56"/>
        <v>0</v>
      </c>
      <c r="P68" s="168">
        <f>SUM(D68:O68)</f>
        <v>0</v>
      </c>
      <c r="Q68" s="269">
        <f>P68+'Rok 1 - výchozí stav'!P68</f>
        <v>0</v>
      </c>
    </row>
    <row r="69" spans="2:17" ht="19.5" customHeight="1" outlineLevel="2">
      <c r="B69" s="169" t="s">
        <v>87</v>
      </c>
      <c r="C69" s="170" t="s">
        <v>116</v>
      </c>
      <c r="D69" s="270">
        <v>0</v>
      </c>
      <c r="E69" s="171">
        <f aca="true" t="shared" si="57" ref="E69:O69">D$69</f>
        <v>0</v>
      </c>
      <c r="F69" s="171">
        <v>3565</v>
      </c>
      <c r="G69" s="171">
        <f t="shared" si="57"/>
        <v>3565</v>
      </c>
      <c r="H69" s="171">
        <f t="shared" si="57"/>
        <v>3565</v>
      </c>
      <c r="I69" s="171">
        <f t="shared" si="57"/>
        <v>3565</v>
      </c>
      <c r="J69" s="171">
        <f t="shared" si="57"/>
        <v>3565</v>
      </c>
      <c r="K69" s="171">
        <f t="shared" si="57"/>
        <v>3565</v>
      </c>
      <c r="L69" s="171">
        <f t="shared" si="57"/>
        <v>3565</v>
      </c>
      <c r="M69" s="171">
        <f t="shared" si="57"/>
        <v>3565</v>
      </c>
      <c r="N69" s="171">
        <f t="shared" si="57"/>
        <v>3565</v>
      </c>
      <c r="O69" s="171">
        <f t="shared" si="57"/>
        <v>3565</v>
      </c>
      <c r="P69" s="271">
        <f>SUM(D69:O69)</f>
        <v>35650</v>
      </c>
      <c r="Q69" s="271">
        <f>P69+'Rok 1 - výchozí stav'!P69</f>
        <v>35650</v>
      </c>
    </row>
    <row r="70" spans="2:17" s="54" customFormat="1" ht="19.5" customHeight="1" outlineLevel="1">
      <c r="B70" s="173" t="s">
        <v>91</v>
      </c>
      <c r="C70" s="174"/>
      <c r="D70" s="272">
        <f aca="true" t="shared" si="58" ref="D70:Q70">SUBTOTAL(9,D66:D69)</f>
        <v>2000</v>
      </c>
      <c r="E70" s="175">
        <f t="shared" si="58"/>
        <v>0</v>
      </c>
      <c r="F70" s="175">
        <f t="shared" si="58"/>
        <v>3565</v>
      </c>
      <c r="G70" s="175">
        <f t="shared" si="58"/>
        <v>3565</v>
      </c>
      <c r="H70" s="175">
        <f t="shared" si="58"/>
        <v>3565</v>
      </c>
      <c r="I70" s="175">
        <f t="shared" si="58"/>
        <v>3565</v>
      </c>
      <c r="J70" s="175">
        <f t="shared" si="58"/>
        <v>3565</v>
      </c>
      <c r="K70" s="175">
        <f t="shared" si="58"/>
        <v>3565</v>
      </c>
      <c r="L70" s="175">
        <f t="shared" si="58"/>
        <v>3565</v>
      </c>
      <c r="M70" s="175">
        <f t="shared" si="58"/>
        <v>3565</v>
      </c>
      <c r="N70" s="175">
        <f t="shared" si="58"/>
        <v>3565</v>
      </c>
      <c r="O70" s="175">
        <f t="shared" si="58"/>
        <v>3565</v>
      </c>
      <c r="P70" s="176">
        <f t="shared" si="58"/>
        <v>37650</v>
      </c>
      <c r="Q70" s="176">
        <f t="shared" si="58"/>
        <v>61650</v>
      </c>
    </row>
    <row r="71" spans="2:17" ht="19.5" customHeight="1" outlineLevel="2">
      <c r="B71" s="177" t="s">
        <v>92</v>
      </c>
      <c r="C71" s="178" t="s">
        <v>93</v>
      </c>
      <c r="D71" s="179">
        <f>'Rok 1 - výchozí stav'!O71</f>
        <v>0</v>
      </c>
      <c r="E71" s="179">
        <f aca="true" t="shared" si="59" ref="E71:O71">D$71</f>
        <v>0</v>
      </c>
      <c r="F71" s="179">
        <f t="shared" si="59"/>
        <v>0</v>
      </c>
      <c r="G71" s="179">
        <f t="shared" si="59"/>
        <v>0</v>
      </c>
      <c r="H71" s="179">
        <f t="shared" si="59"/>
        <v>0</v>
      </c>
      <c r="I71" s="179">
        <f t="shared" si="59"/>
        <v>0</v>
      </c>
      <c r="J71" s="179">
        <f t="shared" si="59"/>
        <v>0</v>
      </c>
      <c r="K71" s="179">
        <f t="shared" si="59"/>
        <v>0</v>
      </c>
      <c r="L71" s="179">
        <f t="shared" si="59"/>
        <v>0</v>
      </c>
      <c r="M71" s="179">
        <f t="shared" si="59"/>
        <v>0</v>
      </c>
      <c r="N71" s="179">
        <f t="shared" si="59"/>
        <v>0</v>
      </c>
      <c r="O71" s="179">
        <f t="shared" si="59"/>
        <v>0</v>
      </c>
      <c r="P71" s="180">
        <f>SUM(D71:O71)</f>
        <v>0</v>
      </c>
      <c r="Q71" s="180">
        <f>P71+'Rok 1 - výchozí stav'!P71</f>
        <v>0</v>
      </c>
    </row>
    <row r="72" spans="2:17" ht="19.5" customHeight="1" outlineLevel="2">
      <c r="B72" s="181" t="s">
        <v>92</v>
      </c>
      <c r="C72" s="182" t="s">
        <v>94</v>
      </c>
      <c r="D72" s="179">
        <f>'Rok 1 - výchozí stav'!O72</f>
        <v>0</v>
      </c>
      <c r="E72" s="183">
        <f aca="true" t="shared" si="60" ref="E72:O72">D$72</f>
        <v>0</v>
      </c>
      <c r="F72" s="183">
        <f t="shared" si="60"/>
        <v>0</v>
      </c>
      <c r="G72" s="183">
        <f t="shared" si="60"/>
        <v>0</v>
      </c>
      <c r="H72" s="183">
        <f t="shared" si="60"/>
        <v>0</v>
      </c>
      <c r="I72" s="183">
        <f t="shared" si="60"/>
        <v>0</v>
      </c>
      <c r="J72" s="183">
        <f t="shared" si="60"/>
        <v>0</v>
      </c>
      <c r="K72" s="183">
        <f t="shared" si="60"/>
        <v>0</v>
      </c>
      <c r="L72" s="183">
        <f t="shared" si="60"/>
        <v>0</v>
      </c>
      <c r="M72" s="183">
        <f t="shared" si="60"/>
        <v>0</v>
      </c>
      <c r="N72" s="183">
        <f t="shared" si="60"/>
        <v>0</v>
      </c>
      <c r="O72" s="183">
        <f t="shared" si="60"/>
        <v>0</v>
      </c>
      <c r="P72" s="180">
        <f>SUM(D72:O72)</f>
        <v>0</v>
      </c>
      <c r="Q72" s="180">
        <f>P72+'Rok 1 - výchozí stav'!P72</f>
        <v>0</v>
      </c>
    </row>
    <row r="73" spans="2:17" ht="19.5" customHeight="1" outlineLevel="2">
      <c r="B73" s="181" t="s">
        <v>92</v>
      </c>
      <c r="C73" s="182" t="s">
        <v>95</v>
      </c>
      <c r="D73" s="179">
        <f>'Rok 1 - výchozí stav'!O73</f>
        <v>0</v>
      </c>
      <c r="E73" s="183">
        <f aca="true" t="shared" si="61" ref="E73:O73">D$73</f>
        <v>0</v>
      </c>
      <c r="F73" s="183">
        <f t="shared" si="61"/>
        <v>0</v>
      </c>
      <c r="G73" s="183">
        <f t="shared" si="61"/>
        <v>0</v>
      </c>
      <c r="H73" s="183">
        <f t="shared" si="61"/>
        <v>0</v>
      </c>
      <c r="I73" s="183">
        <f t="shared" si="61"/>
        <v>0</v>
      </c>
      <c r="J73" s="183">
        <f t="shared" si="61"/>
        <v>0</v>
      </c>
      <c r="K73" s="183">
        <f t="shared" si="61"/>
        <v>0</v>
      </c>
      <c r="L73" s="183">
        <f t="shared" si="61"/>
        <v>0</v>
      </c>
      <c r="M73" s="183">
        <f t="shared" si="61"/>
        <v>0</v>
      </c>
      <c r="N73" s="183">
        <f t="shared" si="61"/>
        <v>0</v>
      </c>
      <c r="O73" s="183">
        <f t="shared" si="61"/>
        <v>0</v>
      </c>
      <c r="P73" s="180">
        <f>SUM(D73:O73)</f>
        <v>0</v>
      </c>
      <c r="Q73" s="180">
        <f>P73+'Rok 1 - výchozí stav'!P73</f>
        <v>0</v>
      </c>
    </row>
    <row r="74" spans="2:17" ht="19.5" customHeight="1" outlineLevel="2">
      <c r="B74" s="185" t="s">
        <v>92</v>
      </c>
      <c r="C74" s="186" t="s">
        <v>48</v>
      </c>
      <c r="D74" s="179">
        <f>'Rok 1 - výchozí stav'!O74</f>
        <v>0</v>
      </c>
      <c r="E74" s="187">
        <f aca="true" t="shared" si="62" ref="E74:O74">D$74</f>
        <v>0</v>
      </c>
      <c r="F74" s="187">
        <f t="shared" si="62"/>
        <v>0</v>
      </c>
      <c r="G74" s="187">
        <f t="shared" si="62"/>
        <v>0</v>
      </c>
      <c r="H74" s="187">
        <f t="shared" si="62"/>
        <v>0</v>
      </c>
      <c r="I74" s="187">
        <f t="shared" si="62"/>
        <v>0</v>
      </c>
      <c r="J74" s="187">
        <f t="shared" si="62"/>
        <v>0</v>
      </c>
      <c r="K74" s="187">
        <f t="shared" si="62"/>
        <v>0</v>
      </c>
      <c r="L74" s="187">
        <f t="shared" si="62"/>
        <v>0</v>
      </c>
      <c r="M74" s="187">
        <f t="shared" si="62"/>
        <v>0</v>
      </c>
      <c r="N74" s="187">
        <f t="shared" si="62"/>
        <v>0</v>
      </c>
      <c r="O74" s="187">
        <f t="shared" si="62"/>
        <v>0</v>
      </c>
      <c r="P74" s="180">
        <f>SUM(D74:O74)</f>
        <v>0</v>
      </c>
      <c r="Q74" s="180">
        <f>P74+'Rok 1 - výchozí stav'!P74</f>
        <v>0</v>
      </c>
    </row>
    <row r="75" spans="2:17" s="54" customFormat="1" ht="19.5" customHeight="1" outlineLevel="1">
      <c r="B75" s="189" t="s">
        <v>96</v>
      </c>
      <c r="C75" s="190"/>
      <c r="D75" s="191">
        <f aca="true" t="shared" si="63" ref="D75:Q75">SUBTOTAL(9,D71:D74)</f>
        <v>0</v>
      </c>
      <c r="E75" s="191">
        <f t="shared" si="63"/>
        <v>0</v>
      </c>
      <c r="F75" s="191">
        <f t="shared" si="63"/>
        <v>0</v>
      </c>
      <c r="G75" s="191">
        <f t="shared" si="63"/>
        <v>0</v>
      </c>
      <c r="H75" s="191">
        <f t="shared" si="63"/>
        <v>0</v>
      </c>
      <c r="I75" s="191">
        <f t="shared" si="63"/>
        <v>0</v>
      </c>
      <c r="J75" s="191">
        <f t="shared" si="63"/>
        <v>0</v>
      </c>
      <c r="K75" s="191">
        <f t="shared" si="63"/>
        <v>0</v>
      </c>
      <c r="L75" s="191">
        <f t="shared" si="63"/>
        <v>0</v>
      </c>
      <c r="M75" s="191">
        <f t="shared" si="63"/>
        <v>0</v>
      </c>
      <c r="N75" s="191">
        <f t="shared" si="63"/>
        <v>0</v>
      </c>
      <c r="O75" s="191">
        <f t="shared" si="63"/>
        <v>0</v>
      </c>
      <c r="P75" s="192">
        <f t="shared" si="63"/>
        <v>0</v>
      </c>
      <c r="Q75" s="192">
        <f t="shared" si="63"/>
        <v>0</v>
      </c>
    </row>
    <row r="76" spans="2:17" ht="19.5" customHeight="1" outlineLevel="2">
      <c r="B76" s="193" t="s">
        <v>97</v>
      </c>
      <c r="C76" s="194" t="s">
        <v>98</v>
      </c>
      <c r="D76" s="195">
        <v>0</v>
      </c>
      <c r="E76" s="195">
        <v>0</v>
      </c>
      <c r="F76" s="195"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6">
        <f>SUM(D76:O76)</f>
        <v>0</v>
      </c>
      <c r="Q76" s="273">
        <f>P76+'Rok 1 - výchozí stav'!P76</f>
        <v>62500</v>
      </c>
    </row>
    <row r="77" spans="2:17" ht="19.5" customHeight="1" outlineLevel="2">
      <c r="B77" s="197" t="s">
        <v>97</v>
      </c>
      <c r="C77" s="198" t="s">
        <v>99</v>
      </c>
      <c r="D77" s="199">
        <v>6000</v>
      </c>
      <c r="E77" s="199">
        <v>6000</v>
      </c>
      <c r="F77" s="199">
        <v>6000</v>
      </c>
      <c r="G77" s="199">
        <v>6000</v>
      </c>
      <c r="H77" s="199">
        <v>6000</v>
      </c>
      <c r="I77" s="199">
        <v>6000</v>
      </c>
      <c r="J77" s="199">
        <v>6000</v>
      </c>
      <c r="K77" s="199">
        <v>6000</v>
      </c>
      <c r="L77" s="199">
        <v>6000</v>
      </c>
      <c r="M77" s="199">
        <v>6000</v>
      </c>
      <c r="N77" s="199">
        <v>6000</v>
      </c>
      <c r="O77" s="199">
        <v>6000</v>
      </c>
      <c r="P77" s="200">
        <f>SUM(D77:O77)</f>
        <v>72000</v>
      </c>
      <c r="Q77" s="274">
        <f>P77+'Rok 1 - výchozí stav'!P77</f>
        <v>144000</v>
      </c>
    </row>
    <row r="78" spans="2:17" ht="19.5" customHeight="1" outlineLevel="2">
      <c r="B78" s="197" t="s">
        <v>97</v>
      </c>
      <c r="C78" s="198" t="s">
        <v>117</v>
      </c>
      <c r="D78" s="203">
        <v>0</v>
      </c>
      <c r="E78" s="203">
        <v>0</v>
      </c>
      <c r="F78" s="203">
        <v>250000</v>
      </c>
      <c r="G78" s="203">
        <v>0</v>
      </c>
      <c r="H78" s="203">
        <v>10800</v>
      </c>
      <c r="I78" s="203">
        <v>0</v>
      </c>
      <c r="J78" s="203">
        <v>0</v>
      </c>
      <c r="K78" s="203">
        <v>0</v>
      </c>
      <c r="L78" s="203">
        <v>0</v>
      </c>
      <c r="M78" s="203">
        <v>0</v>
      </c>
      <c r="N78" s="203">
        <v>0</v>
      </c>
      <c r="O78" s="203">
        <v>0</v>
      </c>
      <c r="P78" s="200">
        <f>SUM(D78:O78)</f>
        <v>260800</v>
      </c>
      <c r="Q78" s="274">
        <f>P78+'Rok 1 - výchozí stav'!P78</f>
        <v>260800</v>
      </c>
    </row>
    <row r="79" spans="2:17" ht="19.5" customHeight="1" outlineLevel="2">
      <c r="B79" s="201" t="s">
        <v>97</v>
      </c>
      <c r="C79" s="202" t="s">
        <v>118</v>
      </c>
      <c r="D79" s="203">
        <v>0</v>
      </c>
      <c r="E79" s="203">
        <v>0</v>
      </c>
      <c r="F79" s="203">
        <v>0</v>
      </c>
      <c r="G79" s="203">
        <v>0</v>
      </c>
      <c r="H79" s="203">
        <v>11160</v>
      </c>
      <c r="I79" s="203">
        <v>0</v>
      </c>
      <c r="J79" s="203">
        <v>0</v>
      </c>
      <c r="K79" s="203">
        <v>0</v>
      </c>
      <c r="L79" s="203">
        <v>0</v>
      </c>
      <c r="M79" s="203">
        <v>0</v>
      </c>
      <c r="N79" s="203">
        <v>0</v>
      </c>
      <c r="O79" s="203">
        <v>0</v>
      </c>
      <c r="P79" s="275">
        <f>SUM(D79:O79)</f>
        <v>11160</v>
      </c>
      <c r="Q79" s="275">
        <f>P79+'Rok 1 - výchozí stav'!P79</f>
        <v>11160</v>
      </c>
    </row>
    <row r="80" spans="2:17" s="54" customFormat="1" ht="19.5" customHeight="1" outlineLevel="1">
      <c r="B80" s="310" t="s">
        <v>101</v>
      </c>
      <c r="C80" s="310"/>
      <c r="D80" s="205">
        <f aca="true" t="shared" si="64" ref="D80:O80">SUBTOTAL(9,D76:D79)</f>
        <v>6000</v>
      </c>
      <c r="E80" s="205">
        <f t="shared" si="64"/>
        <v>6000</v>
      </c>
      <c r="F80" s="205">
        <f t="shared" si="64"/>
        <v>256000</v>
      </c>
      <c r="G80" s="205">
        <f t="shared" si="64"/>
        <v>6000</v>
      </c>
      <c r="H80" s="205">
        <f t="shared" si="64"/>
        <v>27960</v>
      </c>
      <c r="I80" s="205">
        <f t="shared" si="64"/>
        <v>6000</v>
      </c>
      <c r="J80" s="205">
        <f t="shared" si="64"/>
        <v>6000</v>
      </c>
      <c r="K80" s="205">
        <f t="shared" si="64"/>
        <v>6000</v>
      </c>
      <c r="L80" s="205">
        <f t="shared" si="64"/>
        <v>6000</v>
      </c>
      <c r="M80" s="205">
        <f t="shared" si="64"/>
        <v>6000</v>
      </c>
      <c r="N80" s="205">
        <f t="shared" si="64"/>
        <v>6000</v>
      </c>
      <c r="O80" s="205">
        <f t="shared" si="64"/>
        <v>6000</v>
      </c>
      <c r="P80" s="206">
        <f>SUM(C80:N80)</f>
        <v>337960</v>
      </c>
      <c r="Q80" s="206">
        <f>SUM(D80:O80)</f>
        <v>343960</v>
      </c>
    </row>
    <row r="81" spans="2:17" s="54" customFormat="1" ht="19.5" customHeight="1">
      <c r="B81" s="311" t="s">
        <v>102</v>
      </c>
      <c r="C81" s="311"/>
      <c r="D81" s="207">
        <f aca="true" t="shared" si="65" ref="D81:Q81">SUBTOTAL(9,D16:D79)</f>
        <v>54840</v>
      </c>
      <c r="E81" s="207">
        <f t="shared" si="65"/>
        <v>50340</v>
      </c>
      <c r="F81" s="207">
        <f t="shared" si="65"/>
        <v>312437</v>
      </c>
      <c r="G81" s="207">
        <f t="shared" si="65"/>
        <v>53905</v>
      </c>
      <c r="H81" s="207">
        <f t="shared" si="65"/>
        <v>74281</v>
      </c>
      <c r="I81" s="207">
        <f t="shared" si="65"/>
        <v>52321</v>
      </c>
      <c r="J81" s="207">
        <f t="shared" si="65"/>
        <v>50321</v>
      </c>
      <c r="K81" s="207">
        <f t="shared" si="65"/>
        <v>50321</v>
      </c>
      <c r="L81" s="207">
        <f t="shared" si="65"/>
        <v>52321</v>
      </c>
      <c r="M81" s="207">
        <f t="shared" si="65"/>
        <v>52321</v>
      </c>
      <c r="N81" s="207">
        <f t="shared" si="65"/>
        <v>52321</v>
      </c>
      <c r="O81" s="207">
        <f t="shared" si="65"/>
        <v>52321</v>
      </c>
      <c r="P81" s="208">
        <f>SUBTOTAL(9,P16:P79)</f>
        <v>908050</v>
      </c>
      <c r="Q81" s="208">
        <f t="shared" si="65"/>
        <v>1588130</v>
      </c>
    </row>
    <row r="82" spans="2:17" s="54" customFormat="1" ht="15" customHeight="1">
      <c r="B82" s="209"/>
      <c r="C82" s="209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</row>
    <row r="83" spans="2:17" s="54" customFormat="1" ht="15.75" customHeight="1">
      <c r="B83" s="305" t="s">
        <v>103</v>
      </c>
      <c r="C83" s="305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76" t="s">
        <v>104</v>
      </c>
      <c r="Q83" s="276" t="s">
        <v>119</v>
      </c>
    </row>
    <row r="84" spans="2:256" s="54" customFormat="1" ht="31.5" customHeight="1">
      <c r="B84" s="312" t="s">
        <v>105</v>
      </c>
      <c r="C84" s="312"/>
      <c r="D84" s="212">
        <f>D13-D81</f>
        <v>434</v>
      </c>
      <c r="E84" s="212">
        <f aca="true" t="shared" si="66" ref="E84:O84">E13-E81</f>
        <v>4934</v>
      </c>
      <c r="F84" s="212">
        <f t="shared" si="66"/>
        <v>-17163</v>
      </c>
      <c r="G84" s="212">
        <f t="shared" si="66"/>
        <v>1369</v>
      </c>
      <c r="H84" s="212">
        <f t="shared" si="66"/>
        <v>-19007</v>
      </c>
      <c r="I84" s="212">
        <f t="shared" si="66"/>
        <v>2953</v>
      </c>
      <c r="J84" s="212">
        <f t="shared" si="66"/>
        <v>4953</v>
      </c>
      <c r="K84" s="212">
        <f t="shared" si="66"/>
        <v>4953</v>
      </c>
      <c r="L84" s="212">
        <f t="shared" si="66"/>
        <v>2953</v>
      </c>
      <c r="M84" s="212">
        <f t="shared" si="66"/>
        <v>2953</v>
      </c>
      <c r="N84" s="212">
        <f t="shared" si="66"/>
        <v>2953</v>
      </c>
      <c r="O84" s="212">
        <f t="shared" si="66"/>
        <v>2953</v>
      </c>
      <c r="P84" s="213">
        <f>SUM(D84:O84)</f>
        <v>-4762</v>
      </c>
      <c r="Q84" s="213">
        <f>P84+'Rok 1 - výchozí stav'!P84</f>
        <v>-21554</v>
      </c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2:4" s="13" customFormat="1" ht="27" customHeight="1">
      <c r="B85" s="313" t="s">
        <v>106</v>
      </c>
      <c r="C85" s="313"/>
      <c r="D85" s="4"/>
    </row>
    <row r="86" spans="2:17" s="7" customFormat="1" ht="32.25" customHeight="1">
      <c r="B86" s="314" t="s">
        <v>107</v>
      </c>
      <c r="C86" s="314"/>
      <c r="D86" s="214">
        <f aca="true" t="shared" si="67" ref="D86:O86">D3+D13-D81</f>
        <v>68642</v>
      </c>
      <c r="E86" s="214">
        <f t="shared" si="67"/>
        <v>73576</v>
      </c>
      <c r="F86" s="214">
        <f t="shared" si="67"/>
        <v>56413</v>
      </c>
      <c r="G86" s="214">
        <f t="shared" si="67"/>
        <v>57782</v>
      </c>
      <c r="H86" s="214">
        <f t="shared" si="67"/>
        <v>38775</v>
      </c>
      <c r="I86" s="214">
        <f t="shared" si="67"/>
        <v>41728</v>
      </c>
      <c r="J86" s="214">
        <f t="shared" si="67"/>
        <v>46681</v>
      </c>
      <c r="K86" s="214">
        <f t="shared" si="67"/>
        <v>51634</v>
      </c>
      <c r="L86" s="214">
        <f t="shared" si="67"/>
        <v>54587</v>
      </c>
      <c r="M86" s="214">
        <f t="shared" si="67"/>
        <v>57540</v>
      </c>
      <c r="N86" s="214">
        <f t="shared" si="67"/>
        <v>60493</v>
      </c>
      <c r="O86" s="215">
        <f t="shared" si="67"/>
        <v>63446</v>
      </c>
      <c r="P86" s="216"/>
      <c r="Q86" s="216"/>
    </row>
    <row r="87" spans="2:17" ht="12.75">
      <c r="B87" s="1" t="s">
        <v>120</v>
      </c>
      <c r="C87" s="1"/>
      <c r="D87" s="1"/>
      <c r="E87" s="1" t="s">
        <v>121</v>
      </c>
      <c r="F87" s="1"/>
      <c r="G87" s="1"/>
      <c r="H87" s="217"/>
      <c r="I87" s="1"/>
      <c r="J87" s="1" t="s">
        <v>122</v>
      </c>
      <c r="K87" s="1"/>
      <c r="L87" s="1"/>
      <c r="M87" s="1"/>
      <c r="N87" s="1"/>
      <c r="O87" s="1"/>
      <c r="P87" s="1"/>
      <c r="Q87" s="1"/>
    </row>
    <row r="88" spans="2:17" ht="12.75">
      <c r="B88" s="1" t="s">
        <v>123</v>
      </c>
      <c r="C88" s="1"/>
      <c r="D88" s="1"/>
      <c r="E88" s="1" t="s">
        <v>124</v>
      </c>
      <c r="F88" s="1"/>
      <c r="G88" s="1"/>
      <c r="H88" s="1"/>
      <c r="I88" s="1"/>
      <c r="J88" s="1" t="s">
        <v>125</v>
      </c>
      <c r="K88" s="1"/>
      <c r="L88" s="1"/>
      <c r="M88" s="1"/>
      <c r="N88" s="1"/>
      <c r="O88" s="1"/>
      <c r="P88" s="1"/>
      <c r="Q88" s="1"/>
    </row>
    <row r="89" spans="2:17" ht="12.75">
      <c r="B89" s="1" t="s">
        <v>126</v>
      </c>
      <c r="C89" s="1"/>
      <c r="D89" s="1"/>
      <c r="E89" s="1" t="s">
        <v>127</v>
      </c>
      <c r="F89" s="1"/>
      <c r="G89" s="1"/>
      <c r="H89" s="218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</sheetData>
  <mergeCells count="15">
    <mergeCell ref="B85:C85"/>
    <mergeCell ref="B86:C86"/>
    <mergeCell ref="B80:C80"/>
    <mergeCell ref="B81:C81"/>
    <mergeCell ref="B83:C83"/>
    <mergeCell ref="B84:C84"/>
    <mergeCell ref="B45:C45"/>
    <mergeCell ref="B46:C46"/>
    <mergeCell ref="D46:G46"/>
    <mergeCell ref="B55:C55"/>
    <mergeCell ref="B1:C1"/>
    <mergeCell ref="D1:G1"/>
    <mergeCell ref="B2:C2"/>
    <mergeCell ref="P2:P3"/>
    <mergeCell ref="B3:C3"/>
  </mergeCells>
  <printOptions horizontalCentered="1"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96"/>
  <sheetViews>
    <sheetView showGridLines="0"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B89" sqref="B89"/>
    </sheetView>
  </sheetViews>
  <sheetFormatPr defaultColWidth="9.140625" defaultRowHeight="12.75" outlineLevelRow="2"/>
  <cols>
    <col min="1" max="1" width="1.7109375" style="1" customWidth="1"/>
    <col min="2" max="2" width="15.7109375" style="2" customWidth="1"/>
    <col min="3" max="3" width="23.7109375" style="2" customWidth="1"/>
    <col min="4" max="15" width="12.7109375" style="2" customWidth="1"/>
    <col min="16" max="16" width="13.7109375" style="2" customWidth="1"/>
    <col min="17" max="17" width="16.140625" style="2" customWidth="1"/>
    <col min="18" max="16384" width="9.140625" style="1" customWidth="1"/>
  </cols>
  <sheetData>
    <row r="1" spans="2:17" s="3" customFormat="1" ht="18.75">
      <c r="B1" s="305" t="str">
        <f>'Rok 1 - výchozí stav'!B1:E1</f>
        <v>ROZPOČET DOMÁCNOSTI </v>
      </c>
      <c r="C1" s="305"/>
      <c r="D1" s="305" t="str">
        <f>'Rok 1 - výchozí stav'!D1:G1</f>
        <v>Jméno domácnosti Pohodovi - A</v>
      </c>
      <c r="E1" s="305"/>
      <c r="F1" s="305"/>
      <c r="G1" s="305"/>
      <c r="P1" s="5" t="s">
        <v>128</v>
      </c>
      <c r="Q1" s="6" t="s">
        <v>3</v>
      </c>
    </row>
    <row r="2" spans="2:17" s="7" customFormat="1" ht="29.25" customHeight="1">
      <c r="B2" s="317" t="s">
        <v>128</v>
      </c>
      <c r="C2" s="317"/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9" t="s">
        <v>16</v>
      </c>
      <c r="P2" s="316" t="s">
        <v>113</v>
      </c>
      <c r="Q2" s="219" t="s">
        <v>129</v>
      </c>
    </row>
    <row r="3" spans="2:17" s="7" customFormat="1" ht="21" customHeight="1">
      <c r="B3" s="307" t="s">
        <v>18</v>
      </c>
      <c r="C3" s="307"/>
      <c r="D3" s="11">
        <f>'Rok 2'!Q3</f>
        <v>63446</v>
      </c>
      <c r="E3" s="11">
        <f aca="true" t="shared" si="0" ref="E3:O3">D86</f>
        <v>59249</v>
      </c>
      <c r="F3" s="11">
        <f t="shared" si="0"/>
        <v>65984</v>
      </c>
      <c r="G3" s="11">
        <f t="shared" si="0"/>
        <v>64187</v>
      </c>
      <c r="H3" s="11">
        <f t="shared" si="0"/>
        <v>70922</v>
      </c>
      <c r="I3" s="11">
        <f t="shared" si="0"/>
        <v>77657</v>
      </c>
      <c r="J3" s="11">
        <f t="shared" si="0"/>
        <v>84392</v>
      </c>
      <c r="K3" s="11">
        <f t="shared" si="0"/>
        <v>93127</v>
      </c>
      <c r="L3" s="11">
        <f t="shared" si="0"/>
        <v>101862</v>
      </c>
      <c r="M3" s="11">
        <f t="shared" si="0"/>
        <v>106065</v>
      </c>
      <c r="N3" s="11">
        <f t="shared" si="0"/>
        <v>118800</v>
      </c>
      <c r="O3" s="12">
        <f t="shared" si="0"/>
        <v>131535</v>
      </c>
      <c r="P3" s="316"/>
      <c r="Q3" s="220">
        <f>O86</f>
        <v>144270</v>
      </c>
    </row>
    <row r="4" spans="2:3" s="13" customFormat="1" ht="21" customHeight="1">
      <c r="B4" s="14" t="s">
        <v>19</v>
      </c>
      <c r="C4" s="3"/>
    </row>
    <row r="5" spans="2:17" s="7" customFormat="1" ht="15">
      <c r="B5" s="15" t="s">
        <v>20</v>
      </c>
      <c r="C5" s="16" t="s">
        <v>21</v>
      </c>
      <c r="D5" s="17" t="s">
        <v>22</v>
      </c>
      <c r="E5" s="17" t="s">
        <v>22</v>
      </c>
      <c r="F5" s="17" t="s">
        <v>22</v>
      </c>
      <c r="G5" s="17" t="s">
        <v>22</v>
      </c>
      <c r="H5" s="17" t="s">
        <v>22</v>
      </c>
      <c r="I5" s="17" t="s">
        <v>22</v>
      </c>
      <c r="J5" s="17" t="s">
        <v>22</v>
      </c>
      <c r="K5" s="17" t="s">
        <v>22</v>
      </c>
      <c r="L5" s="17" t="s">
        <v>22</v>
      </c>
      <c r="M5" s="17" t="s">
        <v>22</v>
      </c>
      <c r="N5" s="17" t="s">
        <v>22</v>
      </c>
      <c r="O5" s="17" t="s">
        <v>22</v>
      </c>
      <c r="P5" s="221" t="s">
        <v>23</v>
      </c>
      <c r="Q5" s="18" t="s">
        <v>115</v>
      </c>
    </row>
    <row r="6" spans="2:17" ht="20.25" customHeight="1" outlineLevel="2">
      <c r="B6" s="19" t="s">
        <v>24</v>
      </c>
      <c r="C6" s="20" t="s">
        <v>25</v>
      </c>
      <c r="D6" s="21">
        <f>'Rok 2'!O6</f>
        <v>22196</v>
      </c>
      <c r="E6" s="21">
        <f aca="true" t="shared" si="1" ref="E6:O6">D$6</f>
        <v>22196</v>
      </c>
      <c r="F6" s="21">
        <f t="shared" si="1"/>
        <v>22196</v>
      </c>
      <c r="G6" s="21">
        <f t="shared" si="1"/>
        <v>22196</v>
      </c>
      <c r="H6" s="21">
        <f t="shared" si="1"/>
        <v>22196</v>
      </c>
      <c r="I6" s="21">
        <f t="shared" si="1"/>
        <v>22196</v>
      </c>
      <c r="J6" s="21">
        <f t="shared" si="1"/>
        <v>22196</v>
      </c>
      <c r="K6" s="21">
        <f t="shared" si="1"/>
        <v>22196</v>
      </c>
      <c r="L6" s="21">
        <f t="shared" si="1"/>
        <v>22196</v>
      </c>
      <c r="M6" s="21">
        <f t="shared" si="1"/>
        <v>22196</v>
      </c>
      <c r="N6" s="21">
        <f t="shared" si="1"/>
        <v>22196</v>
      </c>
      <c r="O6" s="21">
        <f t="shared" si="1"/>
        <v>22196</v>
      </c>
      <c r="P6" s="22">
        <f>SUM(D6:O6)+'Rok 2'!Q6</f>
        <v>799056</v>
      </c>
      <c r="Q6" s="222">
        <f>P6+'Rok 2'!Q6</f>
        <v>1331760</v>
      </c>
    </row>
    <row r="7" spans="2:17" ht="20.25" customHeight="1" outlineLevel="2">
      <c r="B7" s="223" t="s">
        <v>24</v>
      </c>
      <c r="C7" s="224" t="s">
        <v>26</v>
      </c>
      <c r="D7" s="225">
        <f>'Rok 2'!O7</f>
        <v>33078</v>
      </c>
      <c r="E7" s="225">
        <f aca="true" t="shared" si="2" ref="E7:O7">D$7</f>
        <v>33078</v>
      </c>
      <c r="F7" s="225">
        <f t="shared" si="2"/>
        <v>33078</v>
      </c>
      <c r="G7" s="225">
        <f t="shared" si="2"/>
        <v>33078</v>
      </c>
      <c r="H7" s="225">
        <f t="shared" si="2"/>
        <v>33078</v>
      </c>
      <c r="I7" s="225">
        <f t="shared" si="2"/>
        <v>33078</v>
      </c>
      <c r="J7" s="225">
        <f t="shared" si="2"/>
        <v>33078</v>
      </c>
      <c r="K7" s="225">
        <f t="shared" si="2"/>
        <v>33078</v>
      </c>
      <c r="L7" s="225">
        <f t="shared" si="2"/>
        <v>33078</v>
      </c>
      <c r="M7" s="225">
        <f t="shared" si="2"/>
        <v>33078</v>
      </c>
      <c r="N7" s="225">
        <f t="shared" si="2"/>
        <v>33078</v>
      </c>
      <c r="O7" s="225">
        <f t="shared" si="2"/>
        <v>33078</v>
      </c>
      <c r="P7" s="226">
        <f>SUM(D7:O7)+'Rok 2'!Q7</f>
        <v>793872</v>
      </c>
      <c r="Q7" s="277">
        <f>P7+'Rok 2'!Q7</f>
        <v>1190808</v>
      </c>
    </row>
    <row r="8" spans="2:17" ht="20.25" customHeight="1" outlineLevel="2">
      <c r="B8" s="223" t="s">
        <v>24</v>
      </c>
      <c r="C8" s="227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7"/>
      <c r="Q8" s="277"/>
    </row>
    <row r="9" spans="2:17" ht="20.25" customHeight="1" outlineLevel="1">
      <c r="B9" s="33" t="s">
        <v>27</v>
      </c>
      <c r="C9" s="34"/>
      <c r="D9" s="35">
        <f aca="true" t="shared" si="3" ref="D9:O9">SUBTOTAL(9,D6:D7)</f>
        <v>55274</v>
      </c>
      <c r="E9" s="35">
        <f t="shared" si="3"/>
        <v>55274</v>
      </c>
      <c r="F9" s="35">
        <f t="shared" si="3"/>
        <v>55274</v>
      </c>
      <c r="G9" s="35">
        <f t="shared" si="3"/>
        <v>55274</v>
      </c>
      <c r="H9" s="35">
        <f t="shared" si="3"/>
        <v>55274</v>
      </c>
      <c r="I9" s="35">
        <f t="shared" si="3"/>
        <v>55274</v>
      </c>
      <c r="J9" s="35">
        <f t="shared" si="3"/>
        <v>55274</v>
      </c>
      <c r="K9" s="35">
        <f t="shared" si="3"/>
        <v>55274</v>
      </c>
      <c r="L9" s="35">
        <f t="shared" si="3"/>
        <v>55274</v>
      </c>
      <c r="M9" s="35">
        <f t="shared" si="3"/>
        <v>55274</v>
      </c>
      <c r="N9" s="35">
        <f t="shared" si="3"/>
        <v>55274</v>
      </c>
      <c r="O9" s="35">
        <f t="shared" si="3"/>
        <v>55274</v>
      </c>
      <c r="P9" s="22">
        <f>SUM(D9:O9)+'Rok 2'!Q9</f>
        <v>1989864</v>
      </c>
      <c r="Q9" s="222">
        <f>P9+'Rok 2'!Q9</f>
        <v>3316440</v>
      </c>
    </row>
    <row r="10" spans="2:17" ht="20.25" customHeight="1" outlineLevel="2">
      <c r="B10" s="23" t="s">
        <v>28</v>
      </c>
      <c r="C10" s="24" t="s">
        <v>29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2">
        <f>SUM(D10:O10)+'Rok 2'!Q10</f>
        <v>0</v>
      </c>
      <c r="Q10" s="222">
        <f>P10+'Rok 2'!Q10</f>
        <v>0</v>
      </c>
    </row>
    <row r="11" spans="2:17" ht="20.25" customHeight="1" outlineLevel="2">
      <c r="B11" s="28" t="s">
        <v>28</v>
      </c>
      <c r="C11" s="29" t="s">
        <v>30</v>
      </c>
      <c r="D11" s="30">
        <v>350000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27">
        <f>SUM(D11:O11)+'Rok 2'!Q11</f>
        <v>590000</v>
      </c>
      <c r="Q11" s="277">
        <f>P11+'Rok 2'!Q11</f>
        <v>830000</v>
      </c>
    </row>
    <row r="12" spans="2:17" ht="20.25" customHeight="1" outlineLevel="1">
      <c r="B12" s="37" t="s">
        <v>31</v>
      </c>
      <c r="C12" s="34"/>
      <c r="D12" s="35">
        <f aca="true" t="shared" si="4" ref="D12:P12">SUBTOTAL(9,D10:D11)</f>
        <v>350000</v>
      </c>
      <c r="E12" s="35">
        <f t="shared" si="4"/>
        <v>0</v>
      </c>
      <c r="F12" s="35">
        <f t="shared" si="4"/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0</v>
      </c>
      <c r="O12" s="35">
        <f t="shared" si="4"/>
        <v>0</v>
      </c>
      <c r="P12" s="36">
        <f t="shared" si="4"/>
        <v>590000</v>
      </c>
      <c r="Q12" s="222">
        <f>P12+'Rok 2'!Q12</f>
        <v>830000</v>
      </c>
    </row>
    <row r="13" spans="2:17" ht="20.25" customHeight="1">
      <c r="B13" s="38" t="s">
        <v>32</v>
      </c>
      <c r="C13" s="39"/>
      <c r="D13" s="40">
        <f aca="true" t="shared" si="5" ref="D13:P13">SUBTOTAL(9,D6:D11)</f>
        <v>405274</v>
      </c>
      <c r="E13" s="40">
        <f t="shared" si="5"/>
        <v>55274</v>
      </c>
      <c r="F13" s="40">
        <f t="shared" si="5"/>
        <v>55274</v>
      </c>
      <c r="G13" s="40">
        <f t="shared" si="5"/>
        <v>55274</v>
      </c>
      <c r="H13" s="40">
        <f t="shared" si="5"/>
        <v>55274</v>
      </c>
      <c r="I13" s="40">
        <f t="shared" si="5"/>
        <v>55274</v>
      </c>
      <c r="J13" s="40">
        <f t="shared" si="5"/>
        <v>55274</v>
      </c>
      <c r="K13" s="40">
        <f t="shared" si="5"/>
        <v>55274</v>
      </c>
      <c r="L13" s="40">
        <f t="shared" si="5"/>
        <v>55274</v>
      </c>
      <c r="M13" s="40">
        <f t="shared" si="5"/>
        <v>55274</v>
      </c>
      <c r="N13" s="40">
        <f t="shared" si="5"/>
        <v>55274</v>
      </c>
      <c r="O13" s="40">
        <f t="shared" si="5"/>
        <v>55274</v>
      </c>
      <c r="P13" s="41">
        <f t="shared" si="5"/>
        <v>4172792</v>
      </c>
      <c r="Q13" s="41">
        <f>Q9+Q12</f>
        <v>4146440</v>
      </c>
    </row>
    <row r="14" s="13" customFormat="1" ht="21" customHeight="1">
      <c r="B14" s="14" t="s">
        <v>33</v>
      </c>
    </row>
    <row r="15" spans="2:17" s="7" customFormat="1" ht="15">
      <c r="B15" s="15" t="s">
        <v>34</v>
      </c>
      <c r="C15" s="16" t="s">
        <v>21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  <c r="N15" s="17" t="s">
        <v>22</v>
      </c>
      <c r="O15" s="17" t="s">
        <v>22</v>
      </c>
      <c r="P15" s="221" t="s">
        <v>23</v>
      </c>
      <c r="Q15" s="278" t="s">
        <v>115</v>
      </c>
    </row>
    <row r="16" spans="2:17" ht="19.5" customHeight="1" outlineLevel="2">
      <c r="B16" s="42" t="s">
        <v>35</v>
      </c>
      <c r="C16" s="43" t="s">
        <v>36</v>
      </c>
      <c r="D16" s="48">
        <f>'Rok 2'!O16</f>
        <v>0</v>
      </c>
      <c r="E16" s="44">
        <f aca="true" t="shared" si="6" ref="E16:O16">D$16</f>
        <v>0</v>
      </c>
      <c r="F16" s="44">
        <f t="shared" si="6"/>
        <v>0</v>
      </c>
      <c r="G16" s="44">
        <f t="shared" si="6"/>
        <v>0</v>
      </c>
      <c r="H16" s="44">
        <f t="shared" si="6"/>
        <v>0</v>
      </c>
      <c r="I16" s="44">
        <f t="shared" si="6"/>
        <v>0</v>
      </c>
      <c r="J16" s="44">
        <f t="shared" si="6"/>
        <v>0</v>
      </c>
      <c r="K16" s="44">
        <f t="shared" si="6"/>
        <v>0</v>
      </c>
      <c r="L16" s="44">
        <f t="shared" si="6"/>
        <v>0</v>
      </c>
      <c r="M16" s="44">
        <f t="shared" si="6"/>
        <v>0</v>
      </c>
      <c r="N16" s="44">
        <f t="shared" si="6"/>
        <v>0</v>
      </c>
      <c r="O16" s="44">
        <f t="shared" si="6"/>
        <v>0</v>
      </c>
      <c r="P16" s="45">
        <f aca="true" t="shared" si="7" ref="P16:P28">SUM(D16:O16)</f>
        <v>0</v>
      </c>
      <c r="Q16" s="279">
        <f>P16+'Rok 2'!Q16</f>
        <v>0</v>
      </c>
    </row>
    <row r="17" spans="2:17" ht="19.5" customHeight="1" outlineLevel="2">
      <c r="B17" s="46" t="s">
        <v>35</v>
      </c>
      <c r="C17" s="47" t="s">
        <v>37</v>
      </c>
      <c r="D17" s="48">
        <v>6468</v>
      </c>
      <c r="E17" s="48">
        <f aca="true" t="shared" si="8" ref="E17:O17">D$17</f>
        <v>6468</v>
      </c>
      <c r="F17" s="48">
        <f t="shared" si="8"/>
        <v>6468</v>
      </c>
      <c r="G17" s="48">
        <f t="shared" si="8"/>
        <v>6468</v>
      </c>
      <c r="H17" s="48">
        <f t="shared" si="8"/>
        <v>6468</v>
      </c>
      <c r="I17" s="48">
        <f t="shared" si="8"/>
        <v>6468</v>
      </c>
      <c r="J17" s="48">
        <f t="shared" si="8"/>
        <v>6468</v>
      </c>
      <c r="K17" s="48">
        <f t="shared" si="8"/>
        <v>6468</v>
      </c>
      <c r="L17" s="48">
        <f t="shared" si="8"/>
        <v>6468</v>
      </c>
      <c r="M17" s="48">
        <f t="shared" si="8"/>
        <v>6468</v>
      </c>
      <c r="N17" s="48">
        <f t="shared" si="8"/>
        <v>6468</v>
      </c>
      <c r="O17" s="48">
        <f t="shared" si="8"/>
        <v>6468</v>
      </c>
      <c r="P17" s="49">
        <f t="shared" si="7"/>
        <v>77616</v>
      </c>
      <c r="Q17" s="279">
        <f>P17+'Rok 2'!Q17</f>
        <v>341616</v>
      </c>
    </row>
    <row r="18" spans="2:17" ht="19.5" customHeight="1" outlineLevel="2">
      <c r="B18" s="46" t="s">
        <v>35</v>
      </c>
      <c r="C18" s="47" t="s">
        <v>38</v>
      </c>
      <c r="D18" s="48">
        <f>'Rok 2'!O18</f>
        <v>0</v>
      </c>
      <c r="E18" s="48">
        <f aca="true" t="shared" si="9" ref="E18:O18">D$18</f>
        <v>0</v>
      </c>
      <c r="F18" s="48">
        <f t="shared" si="9"/>
        <v>0</v>
      </c>
      <c r="G18" s="48">
        <f t="shared" si="9"/>
        <v>0</v>
      </c>
      <c r="H18" s="48">
        <f t="shared" si="9"/>
        <v>0</v>
      </c>
      <c r="I18" s="48">
        <f t="shared" si="9"/>
        <v>0</v>
      </c>
      <c r="J18" s="48">
        <f t="shared" si="9"/>
        <v>0</v>
      </c>
      <c r="K18" s="48">
        <f t="shared" si="9"/>
        <v>0</v>
      </c>
      <c r="L18" s="48">
        <f t="shared" si="9"/>
        <v>0</v>
      </c>
      <c r="M18" s="48">
        <f t="shared" si="9"/>
        <v>0</v>
      </c>
      <c r="N18" s="48">
        <f t="shared" si="9"/>
        <v>0</v>
      </c>
      <c r="O18" s="48">
        <f t="shared" si="9"/>
        <v>0</v>
      </c>
      <c r="P18" s="49">
        <f t="shared" si="7"/>
        <v>0</v>
      </c>
      <c r="Q18" s="279">
        <f>P18+'Rok 2'!Q18</f>
        <v>0</v>
      </c>
    </row>
    <row r="19" spans="2:17" ht="19.5" customHeight="1" outlineLevel="2">
      <c r="B19" s="46" t="s">
        <v>35</v>
      </c>
      <c r="C19" s="47" t="s">
        <v>39</v>
      </c>
      <c r="D19" s="48">
        <f>'Rok 2'!O19</f>
        <v>1000</v>
      </c>
      <c r="E19" s="48">
        <f aca="true" t="shared" si="10" ref="E19:O19">D$19</f>
        <v>1000</v>
      </c>
      <c r="F19" s="48">
        <f t="shared" si="10"/>
        <v>1000</v>
      </c>
      <c r="G19" s="48">
        <f t="shared" si="10"/>
        <v>1000</v>
      </c>
      <c r="H19" s="48">
        <f t="shared" si="10"/>
        <v>1000</v>
      </c>
      <c r="I19" s="48">
        <f t="shared" si="10"/>
        <v>1000</v>
      </c>
      <c r="J19" s="48">
        <f t="shared" si="10"/>
        <v>1000</v>
      </c>
      <c r="K19" s="48">
        <f t="shared" si="10"/>
        <v>1000</v>
      </c>
      <c r="L19" s="48">
        <f t="shared" si="10"/>
        <v>1000</v>
      </c>
      <c r="M19" s="48">
        <f t="shared" si="10"/>
        <v>1000</v>
      </c>
      <c r="N19" s="48">
        <f t="shared" si="10"/>
        <v>1000</v>
      </c>
      <c r="O19" s="48">
        <f t="shared" si="10"/>
        <v>1000</v>
      </c>
      <c r="P19" s="49">
        <f t="shared" si="7"/>
        <v>12000</v>
      </c>
      <c r="Q19" s="279">
        <f>P19+'Rok 2'!Q19</f>
        <v>36000</v>
      </c>
    </row>
    <row r="20" spans="2:17" ht="19.5" customHeight="1" outlineLevel="2">
      <c r="B20" s="46" t="s">
        <v>35</v>
      </c>
      <c r="C20" s="47" t="s">
        <v>40</v>
      </c>
      <c r="D20" s="48">
        <f>'Rok 2'!O20</f>
        <v>0</v>
      </c>
      <c r="E20" s="48">
        <f aca="true" t="shared" si="11" ref="E20:O20">D$20</f>
        <v>0</v>
      </c>
      <c r="F20" s="48">
        <f t="shared" si="11"/>
        <v>0</v>
      </c>
      <c r="G20" s="48">
        <f t="shared" si="11"/>
        <v>0</v>
      </c>
      <c r="H20" s="48">
        <f t="shared" si="11"/>
        <v>0</v>
      </c>
      <c r="I20" s="48">
        <f t="shared" si="11"/>
        <v>0</v>
      </c>
      <c r="J20" s="48">
        <f t="shared" si="11"/>
        <v>0</v>
      </c>
      <c r="K20" s="48">
        <f t="shared" si="11"/>
        <v>0</v>
      </c>
      <c r="L20" s="48">
        <f t="shared" si="11"/>
        <v>0</v>
      </c>
      <c r="M20" s="48">
        <f t="shared" si="11"/>
        <v>0</v>
      </c>
      <c r="N20" s="48">
        <f t="shared" si="11"/>
        <v>0</v>
      </c>
      <c r="O20" s="48">
        <f t="shared" si="11"/>
        <v>0</v>
      </c>
      <c r="P20" s="49">
        <f t="shared" si="7"/>
        <v>0</v>
      </c>
      <c r="Q20" s="279">
        <f>P20+'Rok 2'!Q20</f>
        <v>0</v>
      </c>
    </row>
    <row r="21" spans="2:17" ht="19.5" customHeight="1" outlineLevel="2">
      <c r="B21" s="46" t="s">
        <v>35</v>
      </c>
      <c r="C21" s="47" t="s">
        <v>41</v>
      </c>
      <c r="D21" s="48">
        <v>700</v>
      </c>
      <c r="E21" s="48">
        <f aca="true" t="shared" si="12" ref="E21:O21">D$21</f>
        <v>700</v>
      </c>
      <c r="F21" s="48">
        <f t="shared" si="12"/>
        <v>700</v>
      </c>
      <c r="G21" s="48">
        <f t="shared" si="12"/>
        <v>700</v>
      </c>
      <c r="H21" s="48">
        <f t="shared" si="12"/>
        <v>700</v>
      </c>
      <c r="I21" s="48">
        <f t="shared" si="12"/>
        <v>700</v>
      </c>
      <c r="J21" s="48">
        <f t="shared" si="12"/>
        <v>700</v>
      </c>
      <c r="K21" s="48">
        <f t="shared" si="12"/>
        <v>700</v>
      </c>
      <c r="L21" s="48">
        <f t="shared" si="12"/>
        <v>700</v>
      </c>
      <c r="M21" s="48">
        <f t="shared" si="12"/>
        <v>700</v>
      </c>
      <c r="N21" s="48">
        <f t="shared" si="12"/>
        <v>700</v>
      </c>
      <c r="O21" s="48">
        <f t="shared" si="12"/>
        <v>700</v>
      </c>
      <c r="P21" s="49">
        <f t="shared" si="7"/>
        <v>8400</v>
      </c>
      <c r="Q21" s="279">
        <f>P21+'Rok 2'!Q21</f>
        <v>22960</v>
      </c>
    </row>
    <row r="22" spans="2:17" ht="19.5" customHeight="1" outlineLevel="2">
      <c r="B22" s="46" t="s">
        <v>35</v>
      </c>
      <c r="C22" s="47" t="s">
        <v>42</v>
      </c>
      <c r="D22" s="48">
        <f>'Rok 2'!O22</f>
        <v>2570</v>
      </c>
      <c r="E22" s="48">
        <f aca="true" t="shared" si="13" ref="E22:O22">D$22</f>
        <v>2570</v>
      </c>
      <c r="F22" s="48">
        <f t="shared" si="13"/>
        <v>2570</v>
      </c>
      <c r="G22" s="48">
        <f t="shared" si="13"/>
        <v>2570</v>
      </c>
      <c r="H22" s="48">
        <f t="shared" si="13"/>
        <v>2570</v>
      </c>
      <c r="I22" s="48">
        <f t="shared" si="13"/>
        <v>2570</v>
      </c>
      <c r="J22" s="48">
        <f t="shared" si="13"/>
        <v>2570</v>
      </c>
      <c r="K22" s="48">
        <f t="shared" si="13"/>
        <v>2570</v>
      </c>
      <c r="L22" s="48">
        <f t="shared" si="13"/>
        <v>2570</v>
      </c>
      <c r="M22" s="48">
        <f t="shared" si="13"/>
        <v>2570</v>
      </c>
      <c r="N22" s="48">
        <f t="shared" si="13"/>
        <v>2570</v>
      </c>
      <c r="O22" s="48">
        <f t="shared" si="13"/>
        <v>2570</v>
      </c>
      <c r="P22" s="49">
        <f t="shared" si="7"/>
        <v>30840</v>
      </c>
      <c r="Q22" s="279">
        <f>P22+'Rok 2'!Q22</f>
        <v>92520</v>
      </c>
    </row>
    <row r="23" spans="2:17" ht="19.5" customHeight="1" outlineLevel="2">
      <c r="B23" s="46" t="s">
        <v>35</v>
      </c>
      <c r="C23" s="47" t="s">
        <v>43</v>
      </c>
      <c r="D23" s="48">
        <v>1056</v>
      </c>
      <c r="E23" s="48">
        <f aca="true" t="shared" si="14" ref="E23:O23">D$23</f>
        <v>1056</v>
      </c>
      <c r="F23" s="48">
        <f t="shared" si="14"/>
        <v>1056</v>
      </c>
      <c r="G23" s="48">
        <f t="shared" si="14"/>
        <v>1056</v>
      </c>
      <c r="H23" s="48">
        <f t="shared" si="14"/>
        <v>1056</v>
      </c>
      <c r="I23" s="48">
        <f t="shared" si="14"/>
        <v>1056</v>
      </c>
      <c r="J23" s="48">
        <f t="shared" si="14"/>
        <v>1056</v>
      </c>
      <c r="K23" s="48">
        <f t="shared" si="14"/>
        <v>1056</v>
      </c>
      <c r="L23" s="48">
        <f t="shared" si="14"/>
        <v>1056</v>
      </c>
      <c r="M23" s="48">
        <f t="shared" si="14"/>
        <v>1056</v>
      </c>
      <c r="N23" s="48">
        <f t="shared" si="14"/>
        <v>1056</v>
      </c>
      <c r="O23" s="48">
        <f t="shared" si="14"/>
        <v>1056</v>
      </c>
      <c r="P23" s="49">
        <f t="shared" si="7"/>
        <v>12672</v>
      </c>
      <c r="Q23" s="279">
        <f>P23+'Rok 2'!Q23</f>
        <v>35200</v>
      </c>
    </row>
    <row r="24" spans="2:17" ht="19.5" customHeight="1" outlineLevel="2">
      <c r="B24" s="46" t="s">
        <v>35</v>
      </c>
      <c r="C24" s="47" t="s">
        <v>44</v>
      </c>
      <c r="D24" s="48">
        <f>'Rok 2'!O24</f>
        <v>0</v>
      </c>
      <c r="E24" s="48">
        <f aca="true" t="shared" si="15" ref="E24:O24">D$24</f>
        <v>0</v>
      </c>
      <c r="F24" s="48">
        <f t="shared" si="15"/>
        <v>0</v>
      </c>
      <c r="G24" s="48">
        <f t="shared" si="15"/>
        <v>0</v>
      </c>
      <c r="H24" s="48">
        <f t="shared" si="15"/>
        <v>0</v>
      </c>
      <c r="I24" s="48">
        <f t="shared" si="15"/>
        <v>0</v>
      </c>
      <c r="J24" s="48">
        <f t="shared" si="15"/>
        <v>0</v>
      </c>
      <c r="K24" s="48">
        <f t="shared" si="15"/>
        <v>0</v>
      </c>
      <c r="L24" s="48">
        <f t="shared" si="15"/>
        <v>0</v>
      </c>
      <c r="M24" s="48">
        <f t="shared" si="15"/>
        <v>0</v>
      </c>
      <c r="N24" s="48">
        <f t="shared" si="15"/>
        <v>0</v>
      </c>
      <c r="O24" s="48">
        <f t="shared" si="15"/>
        <v>0</v>
      </c>
      <c r="P24" s="49">
        <f t="shared" si="7"/>
        <v>0</v>
      </c>
      <c r="Q24" s="279">
        <f>P24+'Rok 2'!Q24</f>
        <v>0</v>
      </c>
    </row>
    <row r="25" spans="2:17" ht="19.5" customHeight="1" outlineLevel="2">
      <c r="B25" s="46" t="s">
        <v>35</v>
      </c>
      <c r="C25" s="47" t="s">
        <v>45</v>
      </c>
      <c r="D25" s="48">
        <f>'Rok 2'!O25</f>
        <v>135</v>
      </c>
      <c r="E25" s="48">
        <f aca="true" t="shared" si="16" ref="E25:O25">D$25</f>
        <v>135</v>
      </c>
      <c r="F25" s="48">
        <f t="shared" si="16"/>
        <v>135</v>
      </c>
      <c r="G25" s="48">
        <f t="shared" si="16"/>
        <v>135</v>
      </c>
      <c r="H25" s="48">
        <f t="shared" si="16"/>
        <v>135</v>
      </c>
      <c r="I25" s="48">
        <f t="shared" si="16"/>
        <v>135</v>
      </c>
      <c r="J25" s="48">
        <f t="shared" si="16"/>
        <v>135</v>
      </c>
      <c r="K25" s="48">
        <f t="shared" si="16"/>
        <v>135</v>
      </c>
      <c r="L25" s="48">
        <f t="shared" si="16"/>
        <v>135</v>
      </c>
      <c r="M25" s="48">
        <f t="shared" si="16"/>
        <v>135</v>
      </c>
      <c r="N25" s="48">
        <f t="shared" si="16"/>
        <v>135</v>
      </c>
      <c r="O25" s="48">
        <f t="shared" si="16"/>
        <v>135</v>
      </c>
      <c r="P25" s="49">
        <f t="shared" si="7"/>
        <v>1620</v>
      </c>
      <c r="Q25" s="279">
        <f>P25+'Rok 2'!Q25</f>
        <v>4860</v>
      </c>
    </row>
    <row r="26" spans="2:17" ht="19.5" customHeight="1" outlineLevel="2">
      <c r="B26" s="46" t="s">
        <v>35</v>
      </c>
      <c r="C26" s="47" t="s">
        <v>46</v>
      </c>
      <c r="D26" s="48">
        <f>'Rok 2'!O26</f>
        <v>45</v>
      </c>
      <c r="E26" s="48">
        <f aca="true" t="shared" si="17" ref="E26:O26">D$26</f>
        <v>45</v>
      </c>
      <c r="F26" s="48">
        <f t="shared" si="17"/>
        <v>45</v>
      </c>
      <c r="G26" s="48">
        <f t="shared" si="17"/>
        <v>45</v>
      </c>
      <c r="H26" s="48">
        <f t="shared" si="17"/>
        <v>45</v>
      </c>
      <c r="I26" s="48">
        <f t="shared" si="17"/>
        <v>45</v>
      </c>
      <c r="J26" s="48">
        <f t="shared" si="17"/>
        <v>45</v>
      </c>
      <c r="K26" s="48">
        <f t="shared" si="17"/>
        <v>45</v>
      </c>
      <c r="L26" s="48">
        <f t="shared" si="17"/>
        <v>45</v>
      </c>
      <c r="M26" s="48">
        <f t="shared" si="17"/>
        <v>45</v>
      </c>
      <c r="N26" s="48">
        <f t="shared" si="17"/>
        <v>45</v>
      </c>
      <c r="O26" s="48">
        <f t="shared" si="17"/>
        <v>45</v>
      </c>
      <c r="P26" s="49">
        <f t="shared" si="7"/>
        <v>540</v>
      </c>
      <c r="Q26" s="279">
        <f>P26+'Rok 2'!Q26</f>
        <v>1620</v>
      </c>
    </row>
    <row r="27" spans="2:17" ht="19.5" customHeight="1" outlineLevel="2">
      <c r="B27" s="46" t="s">
        <v>35</v>
      </c>
      <c r="C27" s="47" t="s">
        <v>47</v>
      </c>
      <c r="D27" s="48">
        <v>2500</v>
      </c>
      <c r="E27" s="48">
        <v>0</v>
      </c>
      <c r="F27" s="48">
        <f aca="true" t="shared" si="18" ref="F27:O27">E$27</f>
        <v>0</v>
      </c>
      <c r="G27" s="48">
        <f t="shared" si="18"/>
        <v>0</v>
      </c>
      <c r="H27" s="48">
        <f t="shared" si="18"/>
        <v>0</v>
      </c>
      <c r="I27" s="48">
        <f t="shared" si="18"/>
        <v>0</v>
      </c>
      <c r="J27" s="48">
        <f t="shared" si="18"/>
        <v>0</v>
      </c>
      <c r="K27" s="48">
        <f t="shared" si="18"/>
        <v>0</v>
      </c>
      <c r="L27" s="48">
        <f t="shared" si="18"/>
        <v>0</v>
      </c>
      <c r="M27" s="48">
        <f t="shared" si="18"/>
        <v>0</v>
      </c>
      <c r="N27" s="48">
        <f t="shared" si="18"/>
        <v>0</v>
      </c>
      <c r="O27" s="48">
        <f t="shared" si="18"/>
        <v>0</v>
      </c>
      <c r="P27" s="49">
        <f t="shared" si="7"/>
        <v>2500</v>
      </c>
      <c r="Q27" s="279">
        <f>P27+'Rok 2'!Q27</f>
        <v>7500</v>
      </c>
    </row>
    <row r="28" spans="2:17" ht="19.5" customHeight="1" outlineLevel="2">
      <c r="B28" s="50" t="s">
        <v>35</v>
      </c>
      <c r="C28" s="51" t="s">
        <v>48</v>
      </c>
      <c r="D28" s="48">
        <f>'Rok 2'!O28</f>
        <v>0</v>
      </c>
      <c r="E28" s="52">
        <f aca="true" t="shared" si="19" ref="E28:O28">D$28</f>
        <v>0</v>
      </c>
      <c r="F28" s="52">
        <f t="shared" si="19"/>
        <v>0</v>
      </c>
      <c r="G28" s="52">
        <f t="shared" si="19"/>
        <v>0</v>
      </c>
      <c r="H28" s="52">
        <f t="shared" si="19"/>
        <v>0</v>
      </c>
      <c r="I28" s="52">
        <f t="shared" si="19"/>
        <v>0</v>
      </c>
      <c r="J28" s="52">
        <f t="shared" si="19"/>
        <v>0</v>
      </c>
      <c r="K28" s="52">
        <f t="shared" si="19"/>
        <v>0</v>
      </c>
      <c r="L28" s="52">
        <f t="shared" si="19"/>
        <v>0</v>
      </c>
      <c r="M28" s="52">
        <f t="shared" si="19"/>
        <v>0</v>
      </c>
      <c r="N28" s="52">
        <f t="shared" si="19"/>
        <v>0</v>
      </c>
      <c r="O28" s="52">
        <f t="shared" si="19"/>
        <v>0</v>
      </c>
      <c r="P28" s="53">
        <f t="shared" si="7"/>
        <v>0</v>
      </c>
      <c r="Q28" s="279">
        <f>P28+'Rok 2'!Q28</f>
        <v>0</v>
      </c>
    </row>
    <row r="29" spans="2:17" s="54" customFormat="1" ht="19.5" customHeight="1" outlineLevel="1">
      <c r="B29" s="55" t="s">
        <v>49</v>
      </c>
      <c r="C29" s="56"/>
      <c r="D29" s="57">
        <f aca="true" t="shared" si="20" ref="D29:Q29">SUBTOTAL(9,D16:D28)</f>
        <v>14474</v>
      </c>
      <c r="E29" s="57">
        <f t="shared" si="20"/>
        <v>11974</v>
      </c>
      <c r="F29" s="57">
        <f t="shared" si="20"/>
        <v>11974</v>
      </c>
      <c r="G29" s="57">
        <f t="shared" si="20"/>
        <v>11974</v>
      </c>
      <c r="H29" s="57">
        <f t="shared" si="20"/>
        <v>11974</v>
      </c>
      <c r="I29" s="57">
        <f t="shared" si="20"/>
        <v>11974</v>
      </c>
      <c r="J29" s="57">
        <f t="shared" si="20"/>
        <v>11974</v>
      </c>
      <c r="K29" s="57">
        <f t="shared" si="20"/>
        <v>11974</v>
      </c>
      <c r="L29" s="57">
        <f t="shared" si="20"/>
        <v>11974</v>
      </c>
      <c r="M29" s="57">
        <f t="shared" si="20"/>
        <v>11974</v>
      </c>
      <c r="N29" s="57">
        <f t="shared" si="20"/>
        <v>11974</v>
      </c>
      <c r="O29" s="57">
        <f t="shared" si="20"/>
        <v>11974</v>
      </c>
      <c r="P29" s="58">
        <f t="shared" si="20"/>
        <v>146188</v>
      </c>
      <c r="Q29" s="280">
        <f t="shared" si="20"/>
        <v>542276</v>
      </c>
    </row>
    <row r="30" spans="2:17" ht="19.5" customHeight="1" outlineLevel="2">
      <c r="B30" s="60" t="s">
        <v>50</v>
      </c>
      <c r="C30" s="61" t="s">
        <v>51</v>
      </c>
      <c r="D30" s="237">
        <f>'Rok 2'!O30</f>
        <v>3500</v>
      </c>
      <c r="E30" s="62">
        <f aca="true" t="shared" si="21" ref="E30:O30">D$30</f>
        <v>3500</v>
      </c>
      <c r="F30" s="62">
        <f t="shared" si="21"/>
        <v>3500</v>
      </c>
      <c r="G30" s="62">
        <f t="shared" si="21"/>
        <v>3500</v>
      </c>
      <c r="H30" s="62">
        <f t="shared" si="21"/>
        <v>3500</v>
      </c>
      <c r="I30" s="62">
        <f t="shared" si="21"/>
        <v>3500</v>
      </c>
      <c r="J30" s="62">
        <f t="shared" si="21"/>
        <v>3500</v>
      </c>
      <c r="K30" s="62">
        <f t="shared" si="21"/>
        <v>3500</v>
      </c>
      <c r="L30" s="62">
        <f t="shared" si="21"/>
        <v>3500</v>
      </c>
      <c r="M30" s="62">
        <f t="shared" si="21"/>
        <v>3500</v>
      </c>
      <c r="N30" s="62">
        <f t="shared" si="21"/>
        <v>3500</v>
      </c>
      <c r="O30" s="62">
        <f t="shared" si="21"/>
        <v>3500</v>
      </c>
      <c r="P30" s="63">
        <f>SUM(D30:O30)</f>
        <v>42000</v>
      </c>
      <c r="Q30" s="281">
        <f>P30+'Rok 2'!Q30</f>
        <v>126000</v>
      </c>
    </row>
    <row r="31" spans="2:17" ht="19.5" customHeight="1" outlineLevel="2">
      <c r="B31" s="64" t="s">
        <v>50</v>
      </c>
      <c r="C31" s="65" t="s">
        <v>52</v>
      </c>
      <c r="D31" s="237">
        <f>'Rok 2'!O31</f>
        <v>0</v>
      </c>
      <c r="E31" s="66">
        <f aca="true" t="shared" si="22" ref="E31:O31">D$31</f>
        <v>0</v>
      </c>
      <c r="F31" s="66">
        <v>4032</v>
      </c>
      <c r="G31" s="66">
        <v>0</v>
      </c>
      <c r="H31" s="66">
        <f t="shared" si="22"/>
        <v>0</v>
      </c>
      <c r="I31" s="66">
        <f t="shared" si="22"/>
        <v>0</v>
      </c>
      <c r="J31" s="66">
        <f t="shared" si="22"/>
        <v>0</v>
      </c>
      <c r="K31" s="66">
        <f t="shared" si="22"/>
        <v>0</v>
      </c>
      <c r="L31" s="66">
        <v>4032</v>
      </c>
      <c r="M31" s="66">
        <v>0</v>
      </c>
      <c r="N31" s="66">
        <f t="shared" si="22"/>
        <v>0</v>
      </c>
      <c r="O31" s="66">
        <f t="shared" si="22"/>
        <v>0</v>
      </c>
      <c r="P31" s="67">
        <f>SUM(D31:O31)</f>
        <v>8064</v>
      </c>
      <c r="Q31" s="281">
        <f>P31+'Rok 2'!Q31</f>
        <v>12096</v>
      </c>
    </row>
    <row r="32" spans="2:17" ht="19.5" customHeight="1" outlineLevel="2">
      <c r="B32" s="64" t="s">
        <v>50</v>
      </c>
      <c r="C32" s="65" t="s">
        <v>53</v>
      </c>
      <c r="D32" s="237">
        <f>'Rok 2'!O32</f>
        <v>0</v>
      </c>
      <c r="E32" s="66">
        <f aca="true" t="shared" si="23" ref="E32:O32">D$32</f>
        <v>0</v>
      </c>
      <c r="F32" s="66">
        <v>4500</v>
      </c>
      <c r="G32" s="66">
        <v>0</v>
      </c>
      <c r="H32" s="66">
        <f t="shared" si="23"/>
        <v>0</v>
      </c>
      <c r="I32" s="66">
        <f t="shared" si="23"/>
        <v>0</v>
      </c>
      <c r="J32" s="66">
        <f t="shared" si="23"/>
        <v>0</v>
      </c>
      <c r="K32" s="66">
        <f t="shared" si="23"/>
        <v>0</v>
      </c>
      <c r="L32" s="66">
        <v>4500</v>
      </c>
      <c r="M32" s="66">
        <v>0</v>
      </c>
      <c r="N32" s="66">
        <f t="shared" si="23"/>
        <v>0</v>
      </c>
      <c r="O32" s="66">
        <f t="shared" si="23"/>
        <v>0</v>
      </c>
      <c r="P32" s="67">
        <f>SUM(D32:O32)</f>
        <v>9000</v>
      </c>
      <c r="Q32" s="281">
        <f>P32+'Rok 2'!Q32</f>
        <v>13500</v>
      </c>
    </row>
    <row r="33" spans="2:17" ht="19.5" customHeight="1" outlineLevel="2">
      <c r="B33" s="64" t="s">
        <v>50</v>
      </c>
      <c r="C33" s="65" t="s">
        <v>54</v>
      </c>
      <c r="D33" s="237">
        <f>'Rok 2'!O33</f>
        <v>750</v>
      </c>
      <c r="E33" s="66">
        <f aca="true" t="shared" si="24" ref="E33:O33">D$33</f>
        <v>750</v>
      </c>
      <c r="F33" s="66">
        <f t="shared" si="24"/>
        <v>750</v>
      </c>
      <c r="G33" s="66">
        <f t="shared" si="24"/>
        <v>750</v>
      </c>
      <c r="H33" s="66">
        <f t="shared" si="24"/>
        <v>750</v>
      </c>
      <c r="I33" s="66">
        <f t="shared" si="24"/>
        <v>750</v>
      </c>
      <c r="J33" s="66">
        <f t="shared" si="24"/>
        <v>750</v>
      </c>
      <c r="K33" s="66">
        <f t="shared" si="24"/>
        <v>750</v>
      </c>
      <c r="L33" s="66">
        <f t="shared" si="24"/>
        <v>750</v>
      </c>
      <c r="M33" s="66">
        <f t="shared" si="24"/>
        <v>750</v>
      </c>
      <c r="N33" s="66">
        <f t="shared" si="24"/>
        <v>750</v>
      </c>
      <c r="O33" s="66">
        <f t="shared" si="24"/>
        <v>750</v>
      </c>
      <c r="P33" s="67">
        <f>SUM(D33:O33)</f>
        <v>9000</v>
      </c>
      <c r="Q33" s="281">
        <f>P33+'Rok 2'!Q33</f>
        <v>18000</v>
      </c>
    </row>
    <row r="34" spans="2:17" ht="19.5" customHeight="1" outlineLevel="2">
      <c r="B34" s="68" t="s">
        <v>50</v>
      </c>
      <c r="C34" s="69" t="s">
        <v>48</v>
      </c>
      <c r="D34" s="237">
        <f>'Rok 2'!O34</f>
        <v>0</v>
      </c>
      <c r="E34" s="70">
        <f aca="true" t="shared" si="25" ref="E34:O34">D$34</f>
        <v>0</v>
      </c>
      <c r="F34" s="70">
        <f t="shared" si="25"/>
        <v>0</v>
      </c>
      <c r="G34" s="70">
        <f t="shared" si="25"/>
        <v>0</v>
      </c>
      <c r="H34" s="70">
        <f t="shared" si="25"/>
        <v>0</v>
      </c>
      <c r="I34" s="70">
        <f t="shared" si="25"/>
        <v>0</v>
      </c>
      <c r="J34" s="70">
        <f t="shared" si="25"/>
        <v>0</v>
      </c>
      <c r="K34" s="70">
        <f t="shared" si="25"/>
        <v>0</v>
      </c>
      <c r="L34" s="70">
        <f t="shared" si="25"/>
        <v>0</v>
      </c>
      <c r="M34" s="70">
        <f t="shared" si="25"/>
        <v>0</v>
      </c>
      <c r="N34" s="70">
        <f t="shared" si="25"/>
        <v>0</v>
      </c>
      <c r="O34" s="70">
        <f t="shared" si="25"/>
        <v>0</v>
      </c>
      <c r="P34" s="71">
        <f>SUM(D34:O34)</f>
        <v>0</v>
      </c>
      <c r="Q34" s="281">
        <f>P34+'Rok 2'!Q34</f>
        <v>0</v>
      </c>
    </row>
    <row r="35" spans="2:17" s="54" customFormat="1" ht="19.5" customHeight="1" outlineLevel="1">
      <c r="B35" s="72" t="s">
        <v>55</v>
      </c>
      <c r="C35" s="73"/>
      <c r="D35" s="74">
        <f aca="true" t="shared" si="26" ref="D35:Q35">SUBTOTAL(9,D30:D34)</f>
        <v>4250</v>
      </c>
      <c r="E35" s="74">
        <f t="shared" si="26"/>
        <v>4250</v>
      </c>
      <c r="F35" s="74">
        <f t="shared" si="26"/>
        <v>12782</v>
      </c>
      <c r="G35" s="74">
        <f t="shared" si="26"/>
        <v>4250</v>
      </c>
      <c r="H35" s="74">
        <f t="shared" si="26"/>
        <v>4250</v>
      </c>
      <c r="I35" s="74">
        <f t="shared" si="26"/>
        <v>4250</v>
      </c>
      <c r="J35" s="74">
        <f t="shared" si="26"/>
        <v>4250</v>
      </c>
      <c r="K35" s="74">
        <f t="shared" si="26"/>
        <v>4250</v>
      </c>
      <c r="L35" s="74">
        <f t="shared" si="26"/>
        <v>12782</v>
      </c>
      <c r="M35" s="74">
        <f t="shared" si="26"/>
        <v>4250</v>
      </c>
      <c r="N35" s="74">
        <f t="shared" si="26"/>
        <v>4250</v>
      </c>
      <c r="O35" s="74">
        <f t="shared" si="26"/>
        <v>4250</v>
      </c>
      <c r="P35" s="75">
        <f t="shared" si="26"/>
        <v>68064</v>
      </c>
      <c r="Q35" s="282">
        <f t="shared" si="26"/>
        <v>169596</v>
      </c>
    </row>
    <row r="36" spans="2:17" ht="19.5" customHeight="1" outlineLevel="2">
      <c r="B36" s="76" t="s">
        <v>56</v>
      </c>
      <c r="C36" s="77" t="s">
        <v>57</v>
      </c>
      <c r="D36" s="242">
        <f>'Rok 2'!O36</f>
        <v>0</v>
      </c>
      <c r="E36" s="78">
        <f aca="true" t="shared" si="27" ref="E36:O36">D$36</f>
        <v>0</v>
      </c>
      <c r="F36" s="78">
        <f t="shared" si="27"/>
        <v>0</v>
      </c>
      <c r="G36" s="78">
        <f t="shared" si="27"/>
        <v>0</v>
      </c>
      <c r="H36" s="78">
        <f t="shared" si="27"/>
        <v>0</v>
      </c>
      <c r="I36" s="78">
        <f t="shared" si="27"/>
        <v>0</v>
      </c>
      <c r="J36" s="78">
        <f t="shared" si="27"/>
        <v>0</v>
      </c>
      <c r="K36" s="78">
        <f t="shared" si="27"/>
        <v>0</v>
      </c>
      <c r="L36" s="78">
        <f t="shared" si="27"/>
        <v>0</v>
      </c>
      <c r="M36" s="78">
        <f t="shared" si="27"/>
        <v>0</v>
      </c>
      <c r="N36" s="78">
        <f t="shared" si="27"/>
        <v>0</v>
      </c>
      <c r="O36" s="78">
        <f t="shared" si="27"/>
        <v>0</v>
      </c>
      <c r="P36" s="79">
        <f>SUM(D36:O36)</f>
        <v>0</v>
      </c>
      <c r="Q36" s="283">
        <f>P36+'Rok 2'!Q36</f>
        <v>0</v>
      </c>
    </row>
    <row r="37" spans="2:17" ht="19.5" customHeight="1" outlineLevel="2">
      <c r="B37" s="80" t="s">
        <v>56</v>
      </c>
      <c r="C37" s="81" t="s">
        <v>58</v>
      </c>
      <c r="D37" s="242">
        <f>'Rok 2'!O37</f>
        <v>1900</v>
      </c>
      <c r="E37" s="82">
        <f aca="true" t="shared" si="28" ref="E37:O37">D$37</f>
        <v>1900</v>
      </c>
      <c r="F37" s="82">
        <f t="shared" si="28"/>
        <v>1900</v>
      </c>
      <c r="G37" s="82">
        <f t="shared" si="28"/>
        <v>1900</v>
      </c>
      <c r="H37" s="82">
        <f t="shared" si="28"/>
        <v>1900</v>
      </c>
      <c r="I37" s="82">
        <f t="shared" si="28"/>
        <v>1900</v>
      </c>
      <c r="J37" s="82">
        <f t="shared" si="28"/>
        <v>1900</v>
      </c>
      <c r="K37" s="82">
        <f t="shared" si="28"/>
        <v>1900</v>
      </c>
      <c r="L37" s="82">
        <f t="shared" si="28"/>
        <v>1900</v>
      </c>
      <c r="M37" s="82">
        <f t="shared" si="28"/>
        <v>1900</v>
      </c>
      <c r="N37" s="82">
        <f t="shared" si="28"/>
        <v>1900</v>
      </c>
      <c r="O37" s="82">
        <f t="shared" si="28"/>
        <v>1900</v>
      </c>
      <c r="P37" s="83">
        <f>SUM(D37:O37)</f>
        <v>22800</v>
      </c>
      <c r="Q37" s="283">
        <f>P37+'Rok 2'!Q37</f>
        <v>68400</v>
      </c>
    </row>
    <row r="38" spans="2:17" ht="19.5" customHeight="1" outlineLevel="2">
      <c r="B38" s="80" t="s">
        <v>56</v>
      </c>
      <c r="C38" s="81" t="s">
        <v>59</v>
      </c>
      <c r="D38" s="242">
        <f>'Rok 2'!O38</f>
        <v>1000</v>
      </c>
      <c r="E38" s="82">
        <f aca="true" t="shared" si="29" ref="E38:O38">D$38</f>
        <v>1000</v>
      </c>
      <c r="F38" s="82">
        <f t="shared" si="29"/>
        <v>1000</v>
      </c>
      <c r="G38" s="82">
        <f t="shared" si="29"/>
        <v>1000</v>
      </c>
      <c r="H38" s="82">
        <f t="shared" si="29"/>
        <v>1000</v>
      </c>
      <c r="I38" s="82">
        <f t="shared" si="29"/>
        <v>1000</v>
      </c>
      <c r="J38" s="82">
        <f t="shared" si="29"/>
        <v>1000</v>
      </c>
      <c r="K38" s="82">
        <f t="shared" si="29"/>
        <v>1000</v>
      </c>
      <c r="L38" s="82">
        <f t="shared" si="29"/>
        <v>1000</v>
      </c>
      <c r="M38" s="82">
        <f t="shared" si="29"/>
        <v>1000</v>
      </c>
      <c r="N38" s="82">
        <f t="shared" si="29"/>
        <v>1000</v>
      </c>
      <c r="O38" s="82">
        <f t="shared" si="29"/>
        <v>1000</v>
      </c>
      <c r="P38" s="83">
        <f>SUM(D38:O38)</f>
        <v>12000</v>
      </c>
      <c r="Q38" s="283">
        <f>P38+'Rok 2'!Q38</f>
        <v>36000</v>
      </c>
    </row>
    <row r="39" spans="2:17" ht="19.5" customHeight="1" outlineLevel="2">
      <c r="B39" s="84" t="s">
        <v>56</v>
      </c>
      <c r="C39" s="85" t="s">
        <v>48</v>
      </c>
      <c r="D39" s="242">
        <v>10182</v>
      </c>
      <c r="E39" s="86">
        <v>1750</v>
      </c>
      <c r="F39" s="86">
        <f aca="true" t="shared" si="30" ref="F39:O39">E$39</f>
        <v>1750</v>
      </c>
      <c r="G39" s="86">
        <f t="shared" si="30"/>
        <v>1750</v>
      </c>
      <c r="H39" s="86">
        <f t="shared" si="30"/>
        <v>1750</v>
      </c>
      <c r="I39" s="86">
        <f t="shared" si="30"/>
        <v>1750</v>
      </c>
      <c r="J39" s="86">
        <f t="shared" si="30"/>
        <v>1750</v>
      </c>
      <c r="K39" s="86">
        <f t="shared" si="30"/>
        <v>1750</v>
      </c>
      <c r="L39" s="86">
        <f t="shared" si="30"/>
        <v>1750</v>
      </c>
      <c r="M39" s="86">
        <f t="shared" si="30"/>
        <v>1750</v>
      </c>
      <c r="N39" s="86">
        <f t="shared" si="30"/>
        <v>1750</v>
      </c>
      <c r="O39" s="86">
        <f t="shared" si="30"/>
        <v>1750</v>
      </c>
      <c r="P39" s="87">
        <f>SUM(D39:O39)</f>
        <v>29432</v>
      </c>
      <c r="Q39" s="283">
        <f>P39+'Rok 2'!Q39</f>
        <v>53432</v>
      </c>
    </row>
    <row r="40" spans="2:17" s="54" customFormat="1" ht="19.5" customHeight="1" outlineLevel="1">
      <c r="B40" s="88" t="s">
        <v>61</v>
      </c>
      <c r="C40" s="89"/>
      <c r="D40" s="90">
        <f aca="true" t="shared" si="31" ref="D40:Q40">SUBTOTAL(9,D36:D39)</f>
        <v>13082</v>
      </c>
      <c r="E40" s="90">
        <f t="shared" si="31"/>
        <v>4650</v>
      </c>
      <c r="F40" s="90">
        <f t="shared" si="31"/>
        <v>4650</v>
      </c>
      <c r="G40" s="90">
        <f t="shared" si="31"/>
        <v>4650</v>
      </c>
      <c r="H40" s="90">
        <f t="shared" si="31"/>
        <v>4650</v>
      </c>
      <c r="I40" s="90">
        <f t="shared" si="31"/>
        <v>4650</v>
      </c>
      <c r="J40" s="90">
        <f t="shared" si="31"/>
        <v>4650</v>
      </c>
      <c r="K40" s="90">
        <f t="shared" si="31"/>
        <v>4650</v>
      </c>
      <c r="L40" s="90">
        <f t="shared" si="31"/>
        <v>4650</v>
      </c>
      <c r="M40" s="90">
        <f t="shared" si="31"/>
        <v>4650</v>
      </c>
      <c r="N40" s="90">
        <f t="shared" si="31"/>
        <v>4650</v>
      </c>
      <c r="O40" s="90">
        <f t="shared" si="31"/>
        <v>4650</v>
      </c>
      <c r="P40" s="91">
        <f t="shared" si="31"/>
        <v>64232</v>
      </c>
      <c r="Q40" s="284">
        <f t="shared" si="31"/>
        <v>157832</v>
      </c>
    </row>
    <row r="41" spans="2:17" ht="19.5" customHeight="1" outlineLevel="2">
      <c r="B41" s="92" t="s">
        <v>62</v>
      </c>
      <c r="C41" s="93" t="s">
        <v>63</v>
      </c>
      <c r="D41" s="247">
        <f>'Rok 2'!O41</f>
        <v>4600</v>
      </c>
      <c r="E41" s="94">
        <f aca="true" t="shared" si="32" ref="E41:O41">D$41</f>
        <v>4600</v>
      </c>
      <c r="F41" s="94">
        <f t="shared" si="32"/>
        <v>4600</v>
      </c>
      <c r="G41" s="94">
        <f t="shared" si="32"/>
        <v>4600</v>
      </c>
      <c r="H41" s="94">
        <f t="shared" si="32"/>
        <v>4600</v>
      </c>
      <c r="I41" s="94">
        <f t="shared" si="32"/>
        <v>4600</v>
      </c>
      <c r="J41" s="94">
        <f t="shared" si="32"/>
        <v>4600</v>
      </c>
      <c r="K41" s="94">
        <f t="shared" si="32"/>
        <v>4600</v>
      </c>
      <c r="L41" s="94">
        <f t="shared" si="32"/>
        <v>4600</v>
      </c>
      <c r="M41" s="94">
        <f t="shared" si="32"/>
        <v>4600</v>
      </c>
      <c r="N41" s="94">
        <f t="shared" si="32"/>
        <v>4600</v>
      </c>
      <c r="O41" s="94">
        <f t="shared" si="32"/>
        <v>4600</v>
      </c>
      <c r="P41" s="95">
        <f>SUM(D41:O41)</f>
        <v>55200</v>
      </c>
      <c r="Q41" s="285">
        <f>P41+'Rok 2'!Q41</f>
        <v>165600</v>
      </c>
    </row>
    <row r="42" spans="2:17" ht="19.5" customHeight="1" outlineLevel="2">
      <c r="B42" s="96" t="s">
        <v>62</v>
      </c>
      <c r="C42" s="97" t="s">
        <v>64</v>
      </c>
      <c r="D42" s="247">
        <f>'Rok 2'!O42</f>
        <v>700</v>
      </c>
      <c r="E42" s="98">
        <f aca="true" t="shared" si="33" ref="E42:O42">D$42</f>
        <v>700</v>
      </c>
      <c r="F42" s="98">
        <f t="shared" si="33"/>
        <v>700</v>
      </c>
      <c r="G42" s="98">
        <f t="shared" si="33"/>
        <v>700</v>
      </c>
      <c r="H42" s="98">
        <f t="shared" si="33"/>
        <v>700</v>
      </c>
      <c r="I42" s="98">
        <f t="shared" si="33"/>
        <v>700</v>
      </c>
      <c r="J42" s="98">
        <f t="shared" si="33"/>
        <v>700</v>
      </c>
      <c r="K42" s="98">
        <f t="shared" si="33"/>
        <v>700</v>
      </c>
      <c r="L42" s="98">
        <f t="shared" si="33"/>
        <v>700</v>
      </c>
      <c r="M42" s="98">
        <f t="shared" si="33"/>
        <v>700</v>
      </c>
      <c r="N42" s="98">
        <f t="shared" si="33"/>
        <v>700</v>
      </c>
      <c r="O42" s="98">
        <f t="shared" si="33"/>
        <v>700</v>
      </c>
      <c r="P42" s="99">
        <f>SUM(D42:O42)</f>
        <v>8400</v>
      </c>
      <c r="Q42" s="285">
        <f>P42+'Rok 2'!Q42</f>
        <v>25200</v>
      </c>
    </row>
    <row r="43" spans="2:17" ht="19.5" customHeight="1" outlineLevel="2">
      <c r="B43" s="96" t="s">
        <v>62</v>
      </c>
      <c r="C43" s="97" t="s">
        <v>65</v>
      </c>
      <c r="D43" s="247">
        <f>'Rok 2'!O43</f>
        <v>2000</v>
      </c>
      <c r="E43" s="98">
        <f aca="true" t="shared" si="34" ref="E43:O43">D$43</f>
        <v>2000</v>
      </c>
      <c r="F43" s="98">
        <f t="shared" si="34"/>
        <v>2000</v>
      </c>
      <c r="G43" s="98">
        <f t="shared" si="34"/>
        <v>2000</v>
      </c>
      <c r="H43" s="98">
        <f t="shared" si="34"/>
        <v>2000</v>
      </c>
      <c r="I43" s="98">
        <f t="shared" si="34"/>
        <v>2000</v>
      </c>
      <c r="J43" s="98">
        <f t="shared" si="34"/>
        <v>2000</v>
      </c>
      <c r="K43" s="98">
        <f t="shared" si="34"/>
        <v>2000</v>
      </c>
      <c r="L43" s="98">
        <f t="shared" si="34"/>
        <v>2000</v>
      </c>
      <c r="M43" s="98">
        <f t="shared" si="34"/>
        <v>2000</v>
      </c>
      <c r="N43" s="98">
        <f t="shared" si="34"/>
        <v>2000</v>
      </c>
      <c r="O43" s="98">
        <f t="shared" si="34"/>
        <v>2000</v>
      </c>
      <c r="P43" s="99">
        <f>SUM(D43:O43)</f>
        <v>24000</v>
      </c>
      <c r="Q43" s="285">
        <f>P43+'Rok 2'!Q43</f>
        <v>72000</v>
      </c>
    </row>
    <row r="44" spans="2:17" ht="19.5" customHeight="1" outlineLevel="2">
      <c r="B44" s="100" t="s">
        <v>62</v>
      </c>
      <c r="C44" s="101" t="s">
        <v>48</v>
      </c>
      <c r="D44" s="247">
        <f>'Rok 2'!O44</f>
        <v>0</v>
      </c>
      <c r="E44" s="102">
        <f aca="true" t="shared" si="35" ref="E44:O44">D$44</f>
        <v>0</v>
      </c>
      <c r="F44" s="102">
        <f t="shared" si="35"/>
        <v>0</v>
      </c>
      <c r="G44" s="102">
        <f t="shared" si="35"/>
        <v>0</v>
      </c>
      <c r="H44" s="102">
        <f t="shared" si="35"/>
        <v>0</v>
      </c>
      <c r="I44" s="102">
        <f t="shared" si="35"/>
        <v>0</v>
      </c>
      <c r="J44" s="102">
        <f t="shared" si="35"/>
        <v>0</v>
      </c>
      <c r="K44" s="102">
        <f t="shared" si="35"/>
        <v>0</v>
      </c>
      <c r="L44" s="102">
        <f t="shared" si="35"/>
        <v>0</v>
      </c>
      <c r="M44" s="102">
        <f t="shared" si="35"/>
        <v>0</v>
      </c>
      <c r="N44" s="102">
        <f t="shared" si="35"/>
        <v>0</v>
      </c>
      <c r="O44" s="102">
        <f t="shared" si="35"/>
        <v>0</v>
      </c>
      <c r="P44" s="103">
        <f>SUM(D44:O44)</f>
        <v>0</v>
      </c>
      <c r="Q44" s="285">
        <f>P44+'Rok 2'!Q44</f>
        <v>0</v>
      </c>
    </row>
    <row r="45" spans="2:17" s="54" customFormat="1" ht="19.5" customHeight="1" outlineLevel="1">
      <c r="B45" s="308" t="s">
        <v>66</v>
      </c>
      <c r="C45" s="308"/>
      <c r="D45" s="104">
        <f aca="true" t="shared" si="36" ref="D45:Q45">SUBTOTAL(9,D41:D44)</f>
        <v>7300</v>
      </c>
      <c r="E45" s="104">
        <f t="shared" si="36"/>
        <v>7300</v>
      </c>
      <c r="F45" s="104">
        <f t="shared" si="36"/>
        <v>7300</v>
      </c>
      <c r="G45" s="104">
        <f t="shared" si="36"/>
        <v>7300</v>
      </c>
      <c r="H45" s="104">
        <f t="shared" si="36"/>
        <v>7300</v>
      </c>
      <c r="I45" s="104">
        <f t="shared" si="36"/>
        <v>7300</v>
      </c>
      <c r="J45" s="104">
        <f t="shared" si="36"/>
        <v>7300</v>
      </c>
      <c r="K45" s="104">
        <f t="shared" si="36"/>
        <v>7300</v>
      </c>
      <c r="L45" s="104">
        <f t="shared" si="36"/>
        <v>7300</v>
      </c>
      <c r="M45" s="104">
        <f t="shared" si="36"/>
        <v>7300</v>
      </c>
      <c r="N45" s="104">
        <f t="shared" si="36"/>
        <v>7300</v>
      </c>
      <c r="O45" s="104">
        <f t="shared" si="36"/>
        <v>7300</v>
      </c>
      <c r="P45" s="105">
        <f t="shared" si="36"/>
        <v>87600</v>
      </c>
      <c r="Q45" s="286">
        <f t="shared" si="36"/>
        <v>262800</v>
      </c>
    </row>
    <row r="46" spans="2:17" s="3" customFormat="1" ht="18.75">
      <c r="B46" s="318" t="s">
        <v>0</v>
      </c>
      <c r="C46" s="318"/>
      <c r="D46" s="318" t="str">
        <f>D1</f>
        <v>Jméno domácnosti Pohodovi - A</v>
      </c>
      <c r="E46" s="318"/>
      <c r="F46" s="318"/>
      <c r="G46" s="318"/>
      <c r="P46" s="5" t="s">
        <v>128</v>
      </c>
      <c r="Q46" s="6" t="s">
        <v>67</v>
      </c>
    </row>
    <row r="47" spans="2:17" ht="19.5" customHeight="1" outlineLevel="2">
      <c r="B47" s="106" t="s">
        <v>68</v>
      </c>
      <c r="C47" s="107" t="s">
        <v>69</v>
      </c>
      <c r="D47" s="108">
        <f>'Rok 2'!O47</f>
        <v>800</v>
      </c>
      <c r="E47" s="108">
        <f aca="true" t="shared" si="37" ref="E47:O47">D$47</f>
        <v>800</v>
      </c>
      <c r="F47" s="108">
        <f t="shared" si="37"/>
        <v>800</v>
      </c>
      <c r="G47" s="108">
        <f t="shared" si="37"/>
        <v>800</v>
      </c>
      <c r="H47" s="108">
        <f t="shared" si="37"/>
        <v>800</v>
      </c>
      <c r="I47" s="108">
        <f t="shared" si="37"/>
        <v>800</v>
      </c>
      <c r="J47" s="108">
        <f t="shared" si="37"/>
        <v>800</v>
      </c>
      <c r="K47" s="108">
        <f t="shared" si="37"/>
        <v>800</v>
      </c>
      <c r="L47" s="108">
        <f t="shared" si="37"/>
        <v>800</v>
      </c>
      <c r="M47" s="108">
        <f t="shared" si="37"/>
        <v>800</v>
      </c>
      <c r="N47" s="108">
        <f t="shared" si="37"/>
        <v>800</v>
      </c>
      <c r="O47" s="108">
        <f t="shared" si="37"/>
        <v>800</v>
      </c>
      <c r="P47" s="109">
        <f aca="true" t="shared" si="38" ref="P47:P54">SUM(D47:O47)</f>
        <v>9600</v>
      </c>
      <c r="Q47" s="252">
        <f>P47+'Rok 2'!Q47</f>
        <v>28800</v>
      </c>
    </row>
    <row r="48" spans="2:17" ht="19.5" customHeight="1" outlineLevel="2">
      <c r="B48" s="110" t="s">
        <v>68</v>
      </c>
      <c r="C48" s="111" t="s">
        <v>70</v>
      </c>
      <c r="D48" s="287">
        <f>'Rok 2'!O48</f>
        <v>1000</v>
      </c>
      <c r="E48" s="112">
        <f aca="true" t="shared" si="39" ref="E48:O48">D$48</f>
        <v>1000</v>
      </c>
      <c r="F48" s="112">
        <f t="shared" si="39"/>
        <v>1000</v>
      </c>
      <c r="G48" s="112">
        <f t="shared" si="39"/>
        <v>1000</v>
      </c>
      <c r="H48" s="112">
        <f t="shared" si="39"/>
        <v>1000</v>
      </c>
      <c r="I48" s="112">
        <f t="shared" si="39"/>
        <v>1000</v>
      </c>
      <c r="J48" s="112">
        <f t="shared" si="39"/>
        <v>1000</v>
      </c>
      <c r="K48" s="112">
        <f t="shared" si="39"/>
        <v>1000</v>
      </c>
      <c r="L48" s="112">
        <f t="shared" si="39"/>
        <v>1000</v>
      </c>
      <c r="M48" s="112">
        <f t="shared" si="39"/>
        <v>1000</v>
      </c>
      <c r="N48" s="112">
        <f t="shared" si="39"/>
        <v>1000</v>
      </c>
      <c r="O48" s="112">
        <f t="shared" si="39"/>
        <v>1000</v>
      </c>
      <c r="P48" s="113">
        <f t="shared" si="38"/>
        <v>12000</v>
      </c>
      <c r="Q48" s="288">
        <f>P48+'Rok 2'!Q48</f>
        <v>44000</v>
      </c>
    </row>
    <row r="49" spans="2:17" ht="19.5" customHeight="1" outlineLevel="2">
      <c r="B49" s="110" t="s">
        <v>68</v>
      </c>
      <c r="C49" s="111" t="s">
        <v>71</v>
      </c>
      <c r="D49" s="287">
        <f>'Rok 2'!O49</f>
        <v>0</v>
      </c>
      <c r="E49" s="112">
        <f>D$49</f>
        <v>0</v>
      </c>
      <c r="F49" s="112">
        <f>E$49</f>
        <v>0</v>
      </c>
      <c r="G49" s="112">
        <f>F$49</f>
        <v>0</v>
      </c>
      <c r="H49" s="112">
        <f>G$49</f>
        <v>0</v>
      </c>
      <c r="I49" s="112">
        <f>H$49</f>
        <v>0</v>
      </c>
      <c r="J49" s="114" t="s">
        <v>72</v>
      </c>
      <c r="K49" s="114" t="str">
        <f>J$49</f>
        <v>-</v>
      </c>
      <c r="L49" s="112">
        <f>I$49</f>
        <v>0</v>
      </c>
      <c r="M49" s="112">
        <f>L$49</f>
        <v>0</v>
      </c>
      <c r="N49" s="112">
        <f>M$49</f>
        <v>0</v>
      </c>
      <c r="O49" s="112">
        <f>N$49</f>
        <v>0</v>
      </c>
      <c r="P49" s="113">
        <f t="shared" si="38"/>
        <v>0</v>
      </c>
      <c r="Q49" s="288">
        <f>P49+'Rok 2'!Q49</f>
        <v>0</v>
      </c>
    </row>
    <row r="50" spans="2:17" ht="19.5" customHeight="1" outlineLevel="2">
      <c r="B50" s="110" t="s">
        <v>68</v>
      </c>
      <c r="C50" s="111" t="s">
        <v>73</v>
      </c>
      <c r="D50" s="287">
        <f>'Rok 2'!O50</f>
        <v>1000</v>
      </c>
      <c r="E50" s="112">
        <f>D$50</f>
        <v>1000</v>
      </c>
      <c r="F50" s="112">
        <f>E$50</f>
        <v>1000</v>
      </c>
      <c r="G50" s="112">
        <f>F$50</f>
        <v>1000</v>
      </c>
      <c r="H50" s="112">
        <f>G$50</f>
        <v>1000</v>
      </c>
      <c r="I50" s="112">
        <f>H$50</f>
        <v>1000</v>
      </c>
      <c r="J50" s="114" t="s">
        <v>72</v>
      </c>
      <c r="K50" s="114" t="str">
        <f>J$50</f>
        <v>-</v>
      </c>
      <c r="L50" s="112">
        <f>I$50</f>
        <v>1000</v>
      </c>
      <c r="M50" s="112">
        <f>L$50</f>
        <v>1000</v>
      </c>
      <c r="N50" s="112">
        <f>M$50</f>
        <v>1000</v>
      </c>
      <c r="O50" s="112">
        <f>N$50</f>
        <v>1000</v>
      </c>
      <c r="P50" s="113">
        <f t="shared" si="38"/>
        <v>10000</v>
      </c>
      <c r="Q50" s="288">
        <f>P50+'Rok 2'!Q50</f>
        <v>30000</v>
      </c>
    </row>
    <row r="51" spans="2:17" ht="19.5" customHeight="1" outlineLevel="2">
      <c r="B51" s="110" t="s">
        <v>68</v>
      </c>
      <c r="C51" s="111" t="s">
        <v>74</v>
      </c>
      <c r="D51" s="287">
        <f>'Rok 2'!O51</f>
        <v>1000</v>
      </c>
      <c r="E51" s="112">
        <f>D$51</f>
        <v>1000</v>
      </c>
      <c r="F51" s="112">
        <f>E$51</f>
        <v>1000</v>
      </c>
      <c r="G51" s="112">
        <f>F$51</f>
        <v>1000</v>
      </c>
      <c r="H51" s="112">
        <f>G$51</f>
        <v>1000</v>
      </c>
      <c r="I51" s="112">
        <f>H$51</f>
        <v>1000</v>
      </c>
      <c r="J51" s="114" t="s">
        <v>72</v>
      </c>
      <c r="K51" s="114" t="str">
        <f>J$51</f>
        <v>-</v>
      </c>
      <c r="L51" s="112">
        <f>I$51</f>
        <v>1000</v>
      </c>
      <c r="M51" s="112">
        <f>L$51</f>
        <v>1000</v>
      </c>
      <c r="N51" s="112">
        <f>M$51</f>
        <v>1000</v>
      </c>
      <c r="O51" s="112">
        <f>N$51</f>
        <v>1000</v>
      </c>
      <c r="P51" s="113">
        <f t="shared" si="38"/>
        <v>10000</v>
      </c>
      <c r="Q51" s="288">
        <f>P51+'Rok 2'!Q51</f>
        <v>30000</v>
      </c>
    </row>
    <row r="52" spans="2:17" ht="19.5" customHeight="1" outlineLevel="2">
      <c r="B52" s="110" t="s">
        <v>68</v>
      </c>
      <c r="C52" s="111" t="s">
        <v>75</v>
      </c>
      <c r="D52" s="287">
        <f>'Rok 2'!O52</f>
        <v>400</v>
      </c>
      <c r="E52" s="112">
        <f aca="true" t="shared" si="40" ref="E52:O52">D$52</f>
        <v>400</v>
      </c>
      <c r="F52" s="112">
        <f t="shared" si="40"/>
        <v>400</v>
      </c>
      <c r="G52" s="112">
        <f t="shared" si="40"/>
        <v>400</v>
      </c>
      <c r="H52" s="112">
        <f t="shared" si="40"/>
        <v>400</v>
      </c>
      <c r="I52" s="112">
        <f t="shared" si="40"/>
        <v>400</v>
      </c>
      <c r="J52" s="112">
        <f t="shared" si="40"/>
        <v>400</v>
      </c>
      <c r="K52" s="112">
        <f t="shared" si="40"/>
        <v>400</v>
      </c>
      <c r="L52" s="112">
        <f t="shared" si="40"/>
        <v>400</v>
      </c>
      <c r="M52" s="112">
        <f t="shared" si="40"/>
        <v>400</v>
      </c>
      <c r="N52" s="112">
        <f t="shared" si="40"/>
        <v>400</v>
      </c>
      <c r="O52" s="112">
        <f t="shared" si="40"/>
        <v>400</v>
      </c>
      <c r="P52" s="113">
        <f t="shared" si="38"/>
        <v>4800</v>
      </c>
      <c r="Q52" s="288">
        <f>P52+'Rok 2'!Q52</f>
        <v>20800</v>
      </c>
    </row>
    <row r="53" spans="2:17" ht="19.5" customHeight="1" outlineLevel="2">
      <c r="B53" s="110" t="s">
        <v>68</v>
      </c>
      <c r="C53" s="111" t="s">
        <v>76</v>
      </c>
      <c r="D53" s="287">
        <f>'Rok 2'!O53</f>
        <v>1000</v>
      </c>
      <c r="E53" s="112">
        <f aca="true" t="shared" si="41" ref="E53:O53">D$53</f>
        <v>1000</v>
      </c>
      <c r="F53" s="112">
        <f t="shared" si="41"/>
        <v>1000</v>
      </c>
      <c r="G53" s="112">
        <f t="shared" si="41"/>
        <v>1000</v>
      </c>
      <c r="H53" s="112">
        <f t="shared" si="41"/>
        <v>1000</v>
      </c>
      <c r="I53" s="112">
        <f t="shared" si="41"/>
        <v>1000</v>
      </c>
      <c r="J53" s="112">
        <f t="shared" si="41"/>
        <v>1000</v>
      </c>
      <c r="K53" s="112">
        <f t="shared" si="41"/>
        <v>1000</v>
      </c>
      <c r="L53" s="112">
        <f t="shared" si="41"/>
        <v>1000</v>
      </c>
      <c r="M53" s="112">
        <f t="shared" si="41"/>
        <v>1000</v>
      </c>
      <c r="N53" s="112">
        <f t="shared" si="41"/>
        <v>1000</v>
      </c>
      <c r="O53" s="112">
        <f t="shared" si="41"/>
        <v>1000</v>
      </c>
      <c r="P53" s="113">
        <f t="shared" si="38"/>
        <v>12000</v>
      </c>
      <c r="Q53" s="288">
        <f>P53+'Rok 2'!Q53</f>
        <v>36000</v>
      </c>
    </row>
    <row r="54" spans="2:17" ht="19.5" customHeight="1" outlineLevel="2">
      <c r="B54" s="115" t="s">
        <v>68</v>
      </c>
      <c r="C54" s="116" t="s">
        <v>48</v>
      </c>
      <c r="D54" s="287">
        <f>'Rok 2'!O54</f>
        <v>0</v>
      </c>
      <c r="E54" s="117">
        <f aca="true" t="shared" si="42" ref="E54:O54">D$54</f>
        <v>0</v>
      </c>
      <c r="F54" s="117">
        <f t="shared" si="42"/>
        <v>0</v>
      </c>
      <c r="G54" s="117">
        <f t="shared" si="42"/>
        <v>0</v>
      </c>
      <c r="H54" s="117">
        <f t="shared" si="42"/>
        <v>0</v>
      </c>
      <c r="I54" s="117">
        <f t="shared" si="42"/>
        <v>0</v>
      </c>
      <c r="J54" s="117">
        <f t="shared" si="42"/>
        <v>0</v>
      </c>
      <c r="K54" s="117">
        <f t="shared" si="42"/>
        <v>0</v>
      </c>
      <c r="L54" s="117">
        <f t="shared" si="42"/>
        <v>0</v>
      </c>
      <c r="M54" s="117">
        <f t="shared" si="42"/>
        <v>0</v>
      </c>
      <c r="N54" s="117">
        <f t="shared" si="42"/>
        <v>0</v>
      </c>
      <c r="O54" s="117">
        <f t="shared" si="42"/>
        <v>0</v>
      </c>
      <c r="P54" s="118">
        <f t="shared" si="38"/>
        <v>0</v>
      </c>
      <c r="Q54" s="288">
        <f>P54+'Rok 2'!Q54</f>
        <v>0</v>
      </c>
    </row>
    <row r="55" spans="2:17" s="54" customFormat="1" ht="19.5" customHeight="1" outlineLevel="1">
      <c r="B55" s="309" t="s">
        <v>77</v>
      </c>
      <c r="C55" s="309"/>
      <c r="D55" s="119">
        <f aca="true" t="shared" si="43" ref="D55:Q55">SUBTOTAL(9,D47:D54)</f>
        <v>5200</v>
      </c>
      <c r="E55" s="119">
        <f t="shared" si="43"/>
        <v>5200</v>
      </c>
      <c r="F55" s="119">
        <f t="shared" si="43"/>
        <v>5200</v>
      </c>
      <c r="G55" s="119">
        <f t="shared" si="43"/>
        <v>5200</v>
      </c>
      <c r="H55" s="119">
        <f t="shared" si="43"/>
        <v>5200</v>
      </c>
      <c r="I55" s="119">
        <f t="shared" si="43"/>
        <v>5200</v>
      </c>
      <c r="J55" s="119">
        <f t="shared" si="43"/>
        <v>3200</v>
      </c>
      <c r="K55" s="119">
        <f t="shared" si="43"/>
        <v>3200</v>
      </c>
      <c r="L55" s="119">
        <f t="shared" si="43"/>
        <v>5200</v>
      </c>
      <c r="M55" s="119">
        <f t="shared" si="43"/>
        <v>5200</v>
      </c>
      <c r="N55" s="119">
        <f t="shared" si="43"/>
        <v>5200</v>
      </c>
      <c r="O55" s="119">
        <f t="shared" si="43"/>
        <v>5200</v>
      </c>
      <c r="P55" s="120">
        <f t="shared" si="43"/>
        <v>58400</v>
      </c>
      <c r="Q55" s="289">
        <f t="shared" si="43"/>
        <v>189600</v>
      </c>
    </row>
    <row r="56" spans="2:17" ht="19.5" customHeight="1" outlineLevel="2">
      <c r="B56" s="121" t="s">
        <v>78</v>
      </c>
      <c r="C56" s="122" t="s">
        <v>79</v>
      </c>
      <c r="D56" s="256">
        <f>'Rok 2'!O56</f>
        <v>600</v>
      </c>
      <c r="E56" s="123">
        <f aca="true" t="shared" si="44" ref="E56:O56">D$56</f>
        <v>600</v>
      </c>
      <c r="F56" s="123">
        <f t="shared" si="44"/>
        <v>600</v>
      </c>
      <c r="G56" s="123">
        <f t="shared" si="44"/>
        <v>600</v>
      </c>
      <c r="H56" s="123">
        <f t="shared" si="44"/>
        <v>600</v>
      </c>
      <c r="I56" s="123">
        <f t="shared" si="44"/>
        <v>600</v>
      </c>
      <c r="J56" s="123">
        <f t="shared" si="44"/>
        <v>600</v>
      </c>
      <c r="K56" s="123">
        <f t="shared" si="44"/>
        <v>600</v>
      </c>
      <c r="L56" s="123">
        <f t="shared" si="44"/>
        <v>600</v>
      </c>
      <c r="M56" s="123">
        <f t="shared" si="44"/>
        <v>600</v>
      </c>
      <c r="N56" s="123">
        <f t="shared" si="44"/>
        <v>600</v>
      </c>
      <c r="O56" s="123">
        <f t="shared" si="44"/>
        <v>600</v>
      </c>
      <c r="P56" s="124">
        <f>SUM(D56:O56)</f>
        <v>7200</v>
      </c>
      <c r="Q56" s="290">
        <f>P56+'Rok 2'!Q56</f>
        <v>21600</v>
      </c>
    </row>
    <row r="57" spans="2:17" ht="19.5" customHeight="1" outlineLevel="2">
      <c r="B57" s="125" t="s">
        <v>78</v>
      </c>
      <c r="C57" s="126" t="s">
        <v>80</v>
      </c>
      <c r="D57" s="256">
        <f>'Rok 2'!O57</f>
        <v>1000</v>
      </c>
      <c r="E57" s="127">
        <f aca="true" t="shared" si="45" ref="E57:O57">D$57</f>
        <v>1000</v>
      </c>
      <c r="F57" s="127">
        <f t="shared" si="45"/>
        <v>1000</v>
      </c>
      <c r="G57" s="127">
        <f t="shared" si="45"/>
        <v>1000</v>
      </c>
      <c r="H57" s="127">
        <f t="shared" si="45"/>
        <v>1000</v>
      </c>
      <c r="I57" s="127">
        <f t="shared" si="45"/>
        <v>1000</v>
      </c>
      <c r="J57" s="127">
        <f t="shared" si="45"/>
        <v>1000</v>
      </c>
      <c r="K57" s="127">
        <f t="shared" si="45"/>
        <v>1000</v>
      </c>
      <c r="L57" s="127">
        <f t="shared" si="45"/>
        <v>1000</v>
      </c>
      <c r="M57" s="127">
        <f t="shared" si="45"/>
        <v>1000</v>
      </c>
      <c r="N57" s="127">
        <f t="shared" si="45"/>
        <v>1000</v>
      </c>
      <c r="O57" s="127">
        <f t="shared" si="45"/>
        <v>1000</v>
      </c>
      <c r="P57" s="128">
        <f>SUM(D57:O57)</f>
        <v>12000</v>
      </c>
      <c r="Q57" s="290">
        <f>P57+'Rok 2'!Q57</f>
        <v>36000</v>
      </c>
    </row>
    <row r="58" spans="2:17" ht="19.5" customHeight="1" outlineLevel="2">
      <c r="B58" s="129" t="s">
        <v>78</v>
      </c>
      <c r="C58" s="130" t="s">
        <v>48</v>
      </c>
      <c r="D58" s="256">
        <f>'Rok 2'!O58</f>
        <v>1000</v>
      </c>
      <c r="E58" s="131">
        <f aca="true" t="shared" si="46" ref="E58:O58">D$58</f>
        <v>1000</v>
      </c>
      <c r="F58" s="131">
        <f t="shared" si="46"/>
        <v>1000</v>
      </c>
      <c r="G58" s="131">
        <f t="shared" si="46"/>
        <v>1000</v>
      </c>
      <c r="H58" s="131">
        <f t="shared" si="46"/>
        <v>1000</v>
      </c>
      <c r="I58" s="131">
        <f t="shared" si="46"/>
        <v>1000</v>
      </c>
      <c r="J58" s="131">
        <f t="shared" si="46"/>
        <v>1000</v>
      </c>
      <c r="K58" s="131">
        <f t="shared" si="46"/>
        <v>1000</v>
      </c>
      <c r="L58" s="131">
        <f t="shared" si="46"/>
        <v>1000</v>
      </c>
      <c r="M58" s="131">
        <f t="shared" si="46"/>
        <v>1000</v>
      </c>
      <c r="N58" s="131">
        <f t="shared" si="46"/>
        <v>1000</v>
      </c>
      <c r="O58" s="131">
        <f t="shared" si="46"/>
        <v>1000</v>
      </c>
      <c r="P58" s="132">
        <f>SUM(D58:O58)</f>
        <v>12000</v>
      </c>
      <c r="Q58" s="290">
        <f>P58+'Rok 2'!Q58</f>
        <v>36000</v>
      </c>
    </row>
    <row r="59" spans="2:17" s="54" customFormat="1" ht="19.5" customHeight="1" outlineLevel="1">
      <c r="B59" s="133" t="s">
        <v>81</v>
      </c>
      <c r="C59" s="134"/>
      <c r="D59" s="135">
        <f aca="true" t="shared" si="47" ref="D59:Q59">SUBTOTAL(9,D56:D58)</f>
        <v>2600</v>
      </c>
      <c r="E59" s="135">
        <f t="shared" si="47"/>
        <v>2600</v>
      </c>
      <c r="F59" s="135">
        <f t="shared" si="47"/>
        <v>2600</v>
      </c>
      <c r="G59" s="135">
        <f t="shared" si="47"/>
        <v>2600</v>
      </c>
      <c r="H59" s="135">
        <f t="shared" si="47"/>
        <v>2600</v>
      </c>
      <c r="I59" s="135">
        <f t="shared" si="47"/>
        <v>2600</v>
      </c>
      <c r="J59" s="135">
        <f t="shared" si="47"/>
        <v>2600</v>
      </c>
      <c r="K59" s="135">
        <f t="shared" si="47"/>
        <v>2600</v>
      </c>
      <c r="L59" s="135">
        <f t="shared" si="47"/>
        <v>2600</v>
      </c>
      <c r="M59" s="135">
        <f t="shared" si="47"/>
        <v>2600</v>
      </c>
      <c r="N59" s="135">
        <f t="shared" si="47"/>
        <v>2600</v>
      </c>
      <c r="O59" s="135">
        <f t="shared" si="47"/>
        <v>2600</v>
      </c>
      <c r="P59" s="136">
        <f t="shared" si="47"/>
        <v>31200</v>
      </c>
      <c r="Q59" s="291">
        <f t="shared" si="47"/>
        <v>93600</v>
      </c>
    </row>
    <row r="60" spans="2:17" ht="19.5" customHeight="1" outlineLevel="2">
      <c r="B60" s="137" t="s">
        <v>82</v>
      </c>
      <c r="C60" s="138" t="s">
        <v>69</v>
      </c>
      <c r="D60" s="261">
        <f>'Rok 2'!O60</f>
        <v>1000</v>
      </c>
      <c r="E60" s="139">
        <f aca="true" t="shared" si="48" ref="E60:O60">D$60</f>
        <v>1000</v>
      </c>
      <c r="F60" s="139">
        <f t="shared" si="48"/>
        <v>1000</v>
      </c>
      <c r="G60" s="139">
        <f t="shared" si="48"/>
        <v>1000</v>
      </c>
      <c r="H60" s="139">
        <f t="shared" si="48"/>
        <v>1000</v>
      </c>
      <c r="I60" s="139">
        <f t="shared" si="48"/>
        <v>1000</v>
      </c>
      <c r="J60" s="139">
        <f t="shared" si="48"/>
        <v>1000</v>
      </c>
      <c r="K60" s="139">
        <f t="shared" si="48"/>
        <v>1000</v>
      </c>
      <c r="L60" s="139">
        <f t="shared" si="48"/>
        <v>1000</v>
      </c>
      <c r="M60" s="139">
        <f t="shared" si="48"/>
        <v>1000</v>
      </c>
      <c r="N60" s="139">
        <f t="shared" si="48"/>
        <v>1000</v>
      </c>
      <c r="O60" s="139">
        <f t="shared" si="48"/>
        <v>1000</v>
      </c>
      <c r="P60" s="140">
        <f>SUM(D60:O60)</f>
        <v>12000</v>
      </c>
      <c r="Q60" s="292">
        <f>'Rok 2'!Q60</f>
        <v>24000</v>
      </c>
    </row>
    <row r="61" spans="2:17" ht="19.5" customHeight="1" outlineLevel="2">
      <c r="B61" s="141" t="s">
        <v>82</v>
      </c>
      <c r="C61" s="142" t="s">
        <v>83</v>
      </c>
      <c r="D61" s="261">
        <f>'Rok 2'!O61</f>
        <v>1000</v>
      </c>
      <c r="E61" s="143">
        <f aca="true" t="shared" si="49" ref="E61:O61">D$61</f>
        <v>1000</v>
      </c>
      <c r="F61" s="143">
        <f t="shared" si="49"/>
        <v>1000</v>
      </c>
      <c r="G61" s="143">
        <f t="shared" si="49"/>
        <v>1000</v>
      </c>
      <c r="H61" s="143">
        <f t="shared" si="49"/>
        <v>1000</v>
      </c>
      <c r="I61" s="143">
        <f t="shared" si="49"/>
        <v>1000</v>
      </c>
      <c r="J61" s="143">
        <f t="shared" si="49"/>
        <v>1000</v>
      </c>
      <c r="K61" s="143">
        <f t="shared" si="49"/>
        <v>1000</v>
      </c>
      <c r="L61" s="143">
        <f t="shared" si="49"/>
        <v>1000</v>
      </c>
      <c r="M61" s="143">
        <f t="shared" si="49"/>
        <v>1000</v>
      </c>
      <c r="N61" s="143">
        <f t="shared" si="49"/>
        <v>1000</v>
      </c>
      <c r="O61" s="143">
        <f t="shared" si="49"/>
        <v>1000</v>
      </c>
      <c r="P61" s="144">
        <f>SUM(D61:O61)</f>
        <v>12000</v>
      </c>
      <c r="Q61" s="292">
        <f>'Rok 2'!Q61</f>
        <v>40000</v>
      </c>
    </row>
    <row r="62" spans="2:17" ht="19.5" customHeight="1" outlineLevel="2">
      <c r="B62" s="145" t="s">
        <v>82</v>
      </c>
      <c r="C62" s="146" t="s">
        <v>48</v>
      </c>
      <c r="D62" s="261">
        <f>'Rok 2'!O62</f>
        <v>0</v>
      </c>
      <c r="E62" s="147">
        <f aca="true" t="shared" si="50" ref="E62:O62">D$62</f>
        <v>0</v>
      </c>
      <c r="F62" s="147">
        <f t="shared" si="50"/>
        <v>0</v>
      </c>
      <c r="G62" s="147">
        <f t="shared" si="50"/>
        <v>0</v>
      </c>
      <c r="H62" s="147">
        <f t="shared" si="50"/>
        <v>0</v>
      </c>
      <c r="I62" s="147">
        <f t="shared" si="50"/>
        <v>0</v>
      </c>
      <c r="J62" s="147">
        <f t="shared" si="50"/>
        <v>0</v>
      </c>
      <c r="K62" s="147">
        <f t="shared" si="50"/>
        <v>0</v>
      </c>
      <c r="L62" s="147">
        <f t="shared" si="50"/>
        <v>0</v>
      </c>
      <c r="M62" s="147">
        <f t="shared" si="50"/>
        <v>0</v>
      </c>
      <c r="N62" s="147">
        <f t="shared" si="50"/>
        <v>0</v>
      </c>
      <c r="O62" s="147">
        <f t="shared" si="50"/>
        <v>0</v>
      </c>
      <c r="P62" s="148">
        <f>SUM(D62:O62)</f>
        <v>0</v>
      </c>
      <c r="Q62" s="292">
        <f>'Rok 2'!Q62</f>
        <v>0</v>
      </c>
    </row>
    <row r="63" spans="2:17" s="54" customFormat="1" ht="19.5" customHeight="1" outlineLevel="1">
      <c r="B63" s="149" t="s">
        <v>84</v>
      </c>
      <c r="C63" s="150"/>
      <c r="D63" s="151">
        <f aca="true" t="shared" si="51" ref="D63:Q63">SUBTOTAL(9,D60:D62)</f>
        <v>2000</v>
      </c>
      <c r="E63" s="151">
        <f t="shared" si="51"/>
        <v>2000</v>
      </c>
      <c r="F63" s="151">
        <f t="shared" si="51"/>
        <v>2000</v>
      </c>
      <c r="G63" s="151">
        <f t="shared" si="51"/>
        <v>2000</v>
      </c>
      <c r="H63" s="151">
        <f t="shared" si="51"/>
        <v>2000</v>
      </c>
      <c r="I63" s="151">
        <f t="shared" si="51"/>
        <v>2000</v>
      </c>
      <c r="J63" s="151">
        <f t="shared" si="51"/>
        <v>2000</v>
      </c>
      <c r="K63" s="151">
        <f t="shared" si="51"/>
        <v>2000</v>
      </c>
      <c r="L63" s="151">
        <f t="shared" si="51"/>
        <v>2000</v>
      </c>
      <c r="M63" s="151">
        <f t="shared" si="51"/>
        <v>2000</v>
      </c>
      <c r="N63" s="151">
        <f t="shared" si="51"/>
        <v>2000</v>
      </c>
      <c r="O63" s="151">
        <f t="shared" si="51"/>
        <v>2000</v>
      </c>
      <c r="P63" s="152">
        <f t="shared" si="51"/>
        <v>24000</v>
      </c>
      <c r="Q63" s="152">
        <f t="shared" si="51"/>
        <v>64000</v>
      </c>
    </row>
    <row r="64" spans="2:17" ht="19.5" customHeight="1" outlineLevel="2">
      <c r="B64" s="153" t="s">
        <v>85</v>
      </c>
      <c r="C64" s="154" t="s">
        <v>48</v>
      </c>
      <c r="D64" s="266">
        <f>'Rok 1 - výchozí stav'!O64</f>
        <v>1000</v>
      </c>
      <c r="E64" s="155">
        <f aca="true" t="shared" si="52" ref="E64:O64">D$64</f>
        <v>1000</v>
      </c>
      <c r="F64" s="155">
        <f t="shared" si="52"/>
        <v>1000</v>
      </c>
      <c r="G64" s="155">
        <f t="shared" si="52"/>
        <v>1000</v>
      </c>
      <c r="H64" s="155">
        <f t="shared" si="52"/>
        <v>1000</v>
      </c>
      <c r="I64" s="155">
        <f t="shared" si="52"/>
        <v>1000</v>
      </c>
      <c r="J64" s="155">
        <f t="shared" si="52"/>
        <v>1000</v>
      </c>
      <c r="K64" s="155">
        <f t="shared" si="52"/>
        <v>1000</v>
      </c>
      <c r="L64" s="155">
        <f t="shared" si="52"/>
        <v>1000</v>
      </c>
      <c r="M64" s="155">
        <f t="shared" si="52"/>
        <v>1000</v>
      </c>
      <c r="N64" s="155">
        <f t="shared" si="52"/>
        <v>1000</v>
      </c>
      <c r="O64" s="155">
        <f t="shared" si="52"/>
        <v>1000</v>
      </c>
      <c r="P64" s="156">
        <f>SUM(D64:O64)</f>
        <v>12000</v>
      </c>
      <c r="Q64" s="156">
        <f>P64+'Rok 2'!Q64</f>
        <v>36000</v>
      </c>
    </row>
    <row r="65" spans="2:17" s="54" customFormat="1" ht="19.5" customHeight="1" outlineLevel="1">
      <c r="B65" s="157" t="s">
        <v>86</v>
      </c>
      <c r="C65" s="158"/>
      <c r="D65" s="159">
        <f aca="true" t="shared" si="53" ref="D65:Q65">SUBTOTAL(9,D64:D64)</f>
        <v>1000</v>
      </c>
      <c r="E65" s="159">
        <f t="shared" si="53"/>
        <v>1000</v>
      </c>
      <c r="F65" s="159">
        <f t="shared" si="53"/>
        <v>1000</v>
      </c>
      <c r="G65" s="159">
        <f t="shared" si="53"/>
        <v>1000</v>
      </c>
      <c r="H65" s="159">
        <f t="shared" si="53"/>
        <v>1000</v>
      </c>
      <c r="I65" s="159">
        <f t="shared" si="53"/>
        <v>1000</v>
      </c>
      <c r="J65" s="159">
        <f t="shared" si="53"/>
        <v>1000</v>
      </c>
      <c r="K65" s="159">
        <f t="shared" si="53"/>
        <v>1000</v>
      </c>
      <c r="L65" s="159">
        <f t="shared" si="53"/>
        <v>1000</v>
      </c>
      <c r="M65" s="159">
        <f t="shared" si="53"/>
        <v>1000</v>
      </c>
      <c r="N65" s="159">
        <f t="shared" si="53"/>
        <v>1000</v>
      </c>
      <c r="O65" s="159">
        <f t="shared" si="53"/>
        <v>1000</v>
      </c>
      <c r="P65" s="160">
        <f t="shared" si="53"/>
        <v>12000</v>
      </c>
      <c r="Q65" s="293">
        <f t="shared" si="53"/>
        <v>36000</v>
      </c>
    </row>
    <row r="66" spans="2:17" ht="19.5" customHeight="1" outlineLevel="2">
      <c r="B66" s="161" t="s">
        <v>87</v>
      </c>
      <c r="C66" s="162" t="s">
        <v>88</v>
      </c>
      <c r="D66" s="267">
        <f>'Rok 2'!O66</f>
        <v>0</v>
      </c>
      <c r="E66" s="163">
        <f aca="true" t="shared" si="54" ref="E66:O66">D$66</f>
        <v>0</v>
      </c>
      <c r="F66" s="163">
        <f t="shared" si="54"/>
        <v>0</v>
      </c>
      <c r="G66" s="163">
        <f t="shared" si="54"/>
        <v>0</v>
      </c>
      <c r="H66" s="163">
        <f t="shared" si="54"/>
        <v>0</v>
      </c>
      <c r="I66" s="163">
        <f t="shared" si="54"/>
        <v>0</v>
      </c>
      <c r="J66" s="163">
        <f t="shared" si="54"/>
        <v>0</v>
      </c>
      <c r="K66" s="163">
        <f t="shared" si="54"/>
        <v>0</v>
      </c>
      <c r="L66" s="163">
        <f t="shared" si="54"/>
        <v>0</v>
      </c>
      <c r="M66" s="163">
        <f t="shared" si="54"/>
        <v>0</v>
      </c>
      <c r="N66" s="163">
        <f t="shared" si="54"/>
        <v>0</v>
      </c>
      <c r="O66" s="163">
        <f t="shared" si="54"/>
        <v>0</v>
      </c>
      <c r="P66" s="164">
        <f>SUM(D66:O66)</f>
        <v>0</v>
      </c>
      <c r="Q66" s="294">
        <f>P66+'Rok 2'!Q66</f>
        <v>26000</v>
      </c>
    </row>
    <row r="67" spans="2:17" ht="19.5" customHeight="1" outlineLevel="2">
      <c r="B67" s="165" t="s">
        <v>87</v>
      </c>
      <c r="C67" s="166" t="s">
        <v>89</v>
      </c>
      <c r="D67" s="267">
        <f>'Rok 2'!O67</f>
        <v>0</v>
      </c>
      <c r="E67" s="167">
        <f aca="true" t="shared" si="55" ref="E67:O67">D$67</f>
        <v>0</v>
      </c>
      <c r="F67" s="167">
        <f t="shared" si="55"/>
        <v>0</v>
      </c>
      <c r="G67" s="167">
        <f t="shared" si="55"/>
        <v>0</v>
      </c>
      <c r="H67" s="167">
        <f t="shared" si="55"/>
        <v>0</v>
      </c>
      <c r="I67" s="167">
        <f t="shared" si="55"/>
        <v>0</v>
      </c>
      <c r="J67" s="167">
        <f t="shared" si="55"/>
        <v>0</v>
      </c>
      <c r="K67" s="167">
        <f t="shared" si="55"/>
        <v>0</v>
      </c>
      <c r="L67" s="167">
        <f t="shared" si="55"/>
        <v>0</v>
      </c>
      <c r="M67" s="167">
        <f t="shared" si="55"/>
        <v>0</v>
      </c>
      <c r="N67" s="167">
        <f t="shared" si="55"/>
        <v>0</v>
      </c>
      <c r="O67" s="167">
        <f t="shared" si="55"/>
        <v>0</v>
      </c>
      <c r="P67" s="168">
        <f>SUM(D67:O67)</f>
        <v>0</v>
      </c>
      <c r="Q67" s="294">
        <f>P67+'Rok 2'!Q67</f>
        <v>0</v>
      </c>
    </row>
    <row r="68" spans="2:17" ht="19.5" customHeight="1" outlineLevel="2">
      <c r="B68" s="165" t="s">
        <v>87</v>
      </c>
      <c r="C68" s="166" t="s">
        <v>90</v>
      </c>
      <c r="D68" s="267">
        <f>'Rok 2'!O68</f>
        <v>0</v>
      </c>
      <c r="E68" s="167">
        <f aca="true" t="shared" si="56" ref="E68:O68">D$68</f>
        <v>0</v>
      </c>
      <c r="F68" s="167">
        <f t="shared" si="56"/>
        <v>0</v>
      </c>
      <c r="G68" s="167">
        <f t="shared" si="56"/>
        <v>0</v>
      </c>
      <c r="H68" s="167">
        <f t="shared" si="56"/>
        <v>0</v>
      </c>
      <c r="I68" s="167">
        <f t="shared" si="56"/>
        <v>0</v>
      </c>
      <c r="J68" s="167">
        <f t="shared" si="56"/>
        <v>0</v>
      </c>
      <c r="K68" s="167">
        <f t="shared" si="56"/>
        <v>0</v>
      </c>
      <c r="L68" s="167">
        <f t="shared" si="56"/>
        <v>0</v>
      </c>
      <c r="M68" s="167">
        <f t="shared" si="56"/>
        <v>0</v>
      </c>
      <c r="N68" s="167">
        <f t="shared" si="56"/>
        <v>0</v>
      </c>
      <c r="O68" s="167">
        <f t="shared" si="56"/>
        <v>0</v>
      </c>
      <c r="P68" s="168">
        <f>SUM(D68:O68)</f>
        <v>0</v>
      </c>
      <c r="Q68" s="294">
        <f>P68+'Rok 2'!Q68</f>
        <v>0</v>
      </c>
    </row>
    <row r="69" spans="2:17" ht="19.5" customHeight="1" outlineLevel="2">
      <c r="B69" s="169" t="s">
        <v>87</v>
      </c>
      <c r="C69" s="170" t="s">
        <v>48</v>
      </c>
      <c r="D69" s="270">
        <f>'Rok 2'!O69</f>
        <v>3565</v>
      </c>
      <c r="E69" s="171">
        <f aca="true" t="shared" si="57" ref="E69:O69">D$69</f>
        <v>3565</v>
      </c>
      <c r="F69" s="171">
        <f t="shared" si="57"/>
        <v>3565</v>
      </c>
      <c r="G69" s="171">
        <f t="shared" si="57"/>
        <v>3565</v>
      </c>
      <c r="H69" s="171">
        <f t="shared" si="57"/>
        <v>3565</v>
      </c>
      <c r="I69" s="171">
        <f t="shared" si="57"/>
        <v>3565</v>
      </c>
      <c r="J69" s="171">
        <f t="shared" si="57"/>
        <v>3565</v>
      </c>
      <c r="K69" s="171">
        <f t="shared" si="57"/>
        <v>3565</v>
      </c>
      <c r="L69" s="171">
        <f t="shared" si="57"/>
        <v>3565</v>
      </c>
      <c r="M69" s="171">
        <f t="shared" si="57"/>
        <v>3565</v>
      </c>
      <c r="N69" s="171">
        <f t="shared" si="57"/>
        <v>3565</v>
      </c>
      <c r="O69" s="171">
        <f t="shared" si="57"/>
        <v>3565</v>
      </c>
      <c r="P69" s="172">
        <f>SUM(D69:O69)</f>
        <v>42780</v>
      </c>
      <c r="Q69" s="294">
        <f>P69+'Rok 2'!Q69</f>
        <v>78430</v>
      </c>
    </row>
    <row r="70" spans="2:17" s="54" customFormat="1" ht="19.5" customHeight="1" outlineLevel="1">
      <c r="B70" s="173" t="s">
        <v>91</v>
      </c>
      <c r="C70" s="174"/>
      <c r="D70" s="272">
        <f aca="true" t="shared" si="58" ref="D70:Q70">SUBTOTAL(9,D66:D69)</f>
        <v>3565</v>
      </c>
      <c r="E70" s="175">
        <f t="shared" si="58"/>
        <v>3565</v>
      </c>
      <c r="F70" s="175">
        <f t="shared" si="58"/>
        <v>3565</v>
      </c>
      <c r="G70" s="175">
        <f t="shared" si="58"/>
        <v>3565</v>
      </c>
      <c r="H70" s="175">
        <f t="shared" si="58"/>
        <v>3565</v>
      </c>
      <c r="I70" s="175">
        <f t="shared" si="58"/>
        <v>3565</v>
      </c>
      <c r="J70" s="175">
        <f t="shared" si="58"/>
        <v>3565</v>
      </c>
      <c r="K70" s="175">
        <f t="shared" si="58"/>
        <v>3565</v>
      </c>
      <c r="L70" s="175">
        <f t="shared" si="58"/>
        <v>3565</v>
      </c>
      <c r="M70" s="175">
        <f t="shared" si="58"/>
        <v>3565</v>
      </c>
      <c r="N70" s="175">
        <f t="shared" si="58"/>
        <v>3565</v>
      </c>
      <c r="O70" s="175">
        <f t="shared" si="58"/>
        <v>3565</v>
      </c>
      <c r="P70" s="176">
        <f t="shared" si="58"/>
        <v>42780</v>
      </c>
      <c r="Q70" s="295">
        <f t="shared" si="58"/>
        <v>104430</v>
      </c>
    </row>
    <row r="71" spans="2:17" ht="19.5" customHeight="1" outlineLevel="2">
      <c r="B71" s="177" t="s">
        <v>92</v>
      </c>
      <c r="C71" s="178" t="s">
        <v>93</v>
      </c>
      <c r="D71" s="179">
        <f>'Rok 2'!O71</f>
        <v>0</v>
      </c>
      <c r="E71" s="179">
        <f aca="true" t="shared" si="59" ref="E71:O71">D$71</f>
        <v>0</v>
      </c>
      <c r="F71" s="179">
        <f t="shared" si="59"/>
        <v>0</v>
      </c>
      <c r="G71" s="179">
        <f t="shared" si="59"/>
        <v>0</v>
      </c>
      <c r="H71" s="179">
        <f t="shared" si="59"/>
        <v>0</v>
      </c>
      <c r="I71" s="179">
        <f t="shared" si="59"/>
        <v>0</v>
      </c>
      <c r="J71" s="179">
        <f t="shared" si="59"/>
        <v>0</v>
      </c>
      <c r="K71" s="179">
        <f t="shared" si="59"/>
        <v>0</v>
      </c>
      <c r="L71" s="179">
        <f t="shared" si="59"/>
        <v>0</v>
      </c>
      <c r="M71" s="179">
        <f t="shared" si="59"/>
        <v>0</v>
      </c>
      <c r="N71" s="179">
        <f t="shared" si="59"/>
        <v>0</v>
      </c>
      <c r="O71" s="179">
        <f t="shared" si="59"/>
        <v>0</v>
      </c>
      <c r="P71" s="180">
        <f>SUM(D71:O71)</f>
        <v>0</v>
      </c>
      <c r="Q71" s="296">
        <f>P71+'Rok 2'!Q71</f>
        <v>0</v>
      </c>
    </row>
    <row r="72" spans="2:17" ht="19.5" customHeight="1" outlineLevel="2">
      <c r="B72" s="181" t="s">
        <v>92</v>
      </c>
      <c r="C72" s="182" t="s">
        <v>94</v>
      </c>
      <c r="D72" s="179">
        <f>'Rok 2'!O72</f>
        <v>0</v>
      </c>
      <c r="E72" s="183">
        <f aca="true" t="shared" si="60" ref="E72:O72">D$72</f>
        <v>0</v>
      </c>
      <c r="F72" s="183">
        <f t="shared" si="60"/>
        <v>0</v>
      </c>
      <c r="G72" s="183">
        <f t="shared" si="60"/>
        <v>0</v>
      </c>
      <c r="H72" s="183">
        <f t="shared" si="60"/>
        <v>0</v>
      </c>
      <c r="I72" s="183">
        <f t="shared" si="60"/>
        <v>0</v>
      </c>
      <c r="J72" s="183">
        <f t="shared" si="60"/>
        <v>0</v>
      </c>
      <c r="K72" s="183">
        <f t="shared" si="60"/>
        <v>0</v>
      </c>
      <c r="L72" s="183">
        <f t="shared" si="60"/>
        <v>0</v>
      </c>
      <c r="M72" s="183">
        <f t="shared" si="60"/>
        <v>0</v>
      </c>
      <c r="N72" s="183">
        <f t="shared" si="60"/>
        <v>0</v>
      </c>
      <c r="O72" s="183">
        <f t="shared" si="60"/>
        <v>0</v>
      </c>
      <c r="P72" s="184">
        <f>SUM(D72:O72)</f>
        <v>0</v>
      </c>
      <c r="Q72" s="296">
        <f>P72+'Rok 2'!Q72</f>
        <v>0</v>
      </c>
    </row>
    <row r="73" spans="2:17" ht="19.5" customHeight="1" outlineLevel="2">
      <c r="B73" s="181" t="s">
        <v>92</v>
      </c>
      <c r="C73" s="182" t="s">
        <v>95</v>
      </c>
      <c r="D73" s="179">
        <f>'Rok 2'!O73</f>
        <v>0</v>
      </c>
      <c r="E73" s="183">
        <f aca="true" t="shared" si="61" ref="E73:O73">D$73</f>
        <v>0</v>
      </c>
      <c r="F73" s="183">
        <f t="shared" si="61"/>
        <v>0</v>
      </c>
      <c r="G73" s="183">
        <f t="shared" si="61"/>
        <v>0</v>
      </c>
      <c r="H73" s="183">
        <f t="shared" si="61"/>
        <v>0</v>
      </c>
      <c r="I73" s="183">
        <f t="shared" si="61"/>
        <v>0</v>
      </c>
      <c r="J73" s="183">
        <f t="shared" si="61"/>
        <v>0</v>
      </c>
      <c r="K73" s="183">
        <f t="shared" si="61"/>
        <v>0</v>
      </c>
      <c r="L73" s="183">
        <f t="shared" si="61"/>
        <v>0</v>
      </c>
      <c r="M73" s="183">
        <f t="shared" si="61"/>
        <v>0</v>
      </c>
      <c r="N73" s="183">
        <f t="shared" si="61"/>
        <v>0</v>
      </c>
      <c r="O73" s="183">
        <f t="shared" si="61"/>
        <v>0</v>
      </c>
      <c r="P73" s="184">
        <f>SUM(D73:O73)</f>
        <v>0</v>
      </c>
      <c r="Q73" s="296">
        <f>P73+'Rok 2'!Q73</f>
        <v>0</v>
      </c>
    </row>
    <row r="74" spans="2:17" ht="19.5" customHeight="1" outlineLevel="2">
      <c r="B74" s="185" t="s">
        <v>92</v>
      </c>
      <c r="C74" s="186" t="s">
        <v>48</v>
      </c>
      <c r="D74" s="179">
        <f>'Rok 2'!O74</f>
        <v>0</v>
      </c>
      <c r="E74" s="187">
        <f aca="true" t="shared" si="62" ref="E74:O74">D$74</f>
        <v>0</v>
      </c>
      <c r="F74" s="187">
        <f t="shared" si="62"/>
        <v>0</v>
      </c>
      <c r="G74" s="187">
        <f t="shared" si="62"/>
        <v>0</v>
      </c>
      <c r="H74" s="187">
        <f t="shared" si="62"/>
        <v>0</v>
      </c>
      <c r="I74" s="187">
        <f t="shared" si="62"/>
        <v>0</v>
      </c>
      <c r="J74" s="187">
        <f t="shared" si="62"/>
        <v>0</v>
      </c>
      <c r="K74" s="187">
        <f t="shared" si="62"/>
        <v>0</v>
      </c>
      <c r="L74" s="187">
        <f t="shared" si="62"/>
        <v>0</v>
      </c>
      <c r="M74" s="187">
        <f t="shared" si="62"/>
        <v>0</v>
      </c>
      <c r="N74" s="187">
        <f t="shared" si="62"/>
        <v>0</v>
      </c>
      <c r="O74" s="187">
        <f t="shared" si="62"/>
        <v>0</v>
      </c>
      <c r="P74" s="188">
        <f>SUM(D74:O74)</f>
        <v>0</v>
      </c>
      <c r="Q74" s="296">
        <f>P74+'Rok 2'!Q74</f>
        <v>0</v>
      </c>
    </row>
    <row r="75" spans="2:17" s="54" customFormat="1" ht="19.5" customHeight="1" outlineLevel="1">
      <c r="B75" s="189" t="s">
        <v>96</v>
      </c>
      <c r="C75" s="190"/>
      <c r="D75" s="191">
        <f aca="true" t="shared" si="63" ref="D75:Q75">SUBTOTAL(9,D71:D74)</f>
        <v>0</v>
      </c>
      <c r="E75" s="191">
        <f t="shared" si="63"/>
        <v>0</v>
      </c>
      <c r="F75" s="191">
        <f t="shared" si="63"/>
        <v>0</v>
      </c>
      <c r="G75" s="191">
        <f t="shared" si="63"/>
        <v>0</v>
      </c>
      <c r="H75" s="191">
        <f t="shared" si="63"/>
        <v>0</v>
      </c>
      <c r="I75" s="191">
        <f t="shared" si="63"/>
        <v>0</v>
      </c>
      <c r="J75" s="191">
        <f t="shared" si="63"/>
        <v>0</v>
      </c>
      <c r="K75" s="191">
        <f t="shared" si="63"/>
        <v>0</v>
      </c>
      <c r="L75" s="191">
        <f t="shared" si="63"/>
        <v>0</v>
      </c>
      <c r="M75" s="191">
        <f t="shared" si="63"/>
        <v>0</v>
      </c>
      <c r="N75" s="191">
        <f t="shared" si="63"/>
        <v>0</v>
      </c>
      <c r="O75" s="191">
        <f t="shared" si="63"/>
        <v>0</v>
      </c>
      <c r="P75" s="192">
        <f t="shared" si="63"/>
        <v>0</v>
      </c>
      <c r="Q75" s="297">
        <f t="shared" si="63"/>
        <v>0</v>
      </c>
    </row>
    <row r="76" spans="2:17" ht="19.5" customHeight="1" outlineLevel="2">
      <c r="B76" s="193" t="s">
        <v>97</v>
      </c>
      <c r="C76" s="194" t="s">
        <v>98</v>
      </c>
      <c r="D76" s="195">
        <v>0</v>
      </c>
      <c r="E76" s="195">
        <v>0</v>
      </c>
      <c r="F76" s="195"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6">
        <f>SUM(D76:O76)</f>
        <v>0</v>
      </c>
      <c r="Q76" s="298">
        <f>P76+'Rok 2'!Q76</f>
        <v>62500</v>
      </c>
    </row>
    <row r="77" spans="2:17" ht="19.5" customHeight="1" outlineLevel="2">
      <c r="B77" s="197" t="s">
        <v>97</v>
      </c>
      <c r="C77" s="198" t="s">
        <v>99</v>
      </c>
      <c r="D77" s="199">
        <v>6000</v>
      </c>
      <c r="E77" s="199">
        <v>6000</v>
      </c>
      <c r="F77" s="199">
        <v>6000</v>
      </c>
      <c r="G77" s="199">
        <v>6000</v>
      </c>
      <c r="H77" s="199">
        <v>6000</v>
      </c>
      <c r="I77" s="199">
        <v>6000</v>
      </c>
      <c r="J77" s="199">
        <v>6000</v>
      </c>
      <c r="K77" s="199">
        <v>6000</v>
      </c>
      <c r="L77" s="199">
        <v>0</v>
      </c>
      <c r="M77" s="199">
        <v>0</v>
      </c>
      <c r="N77" s="199">
        <v>0</v>
      </c>
      <c r="O77" s="199">
        <v>0</v>
      </c>
      <c r="P77" s="200">
        <f>SUM(D77:O77)</f>
        <v>48000</v>
      </c>
      <c r="Q77" s="298">
        <f>P77+'Rok 2'!Q77</f>
        <v>192000</v>
      </c>
    </row>
    <row r="78" spans="2:17" ht="19.5" customHeight="1" outlineLevel="2">
      <c r="B78" s="197" t="s">
        <v>97</v>
      </c>
      <c r="C78" s="198" t="s">
        <v>130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200">
        <f>SUM(D78:O78)</f>
        <v>0</v>
      </c>
      <c r="Q78" s="298">
        <f>P78+'Rok 2'!Q78</f>
        <v>260800</v>
      </c>
    </row>
    <row r="79" spans="2:17" ht="19.5" customHeight="1" outlineLevel="2">
      <c r="B79" s="201" t="s">
        <v>97</v>
      </c>
      <c r="C79" s="202" t="s">
        <v>100</v>
      </c>
      <c r="D79" s="203">
        <v>350000</v>
      </c>
      <c r="E79" s="203">
        <v>0</v>
      </c>
      <c r="F79" s="203">
        <v>0</v>
      </c>
      <c r="G79" s="203">
        <v>0</v>
      </c>
      <c r="H79" s="203">
        <v>0</v>
      </c>
      <c r="I79" s="203">
        <v>0</v>
      </c>
      <c r="J79" s="203">
        <v>0</v>
      </c>
      <c r="K79" s="203">
        <v>0</v>
      </c>
      <c r="L79" s="203">
        <v>0</v>
      </c>
      <c r="M79" s="203">
        <v>0</v>
      </c>
      <c r="N79" s="203">
        <v>0</v>
      </c>
      <c r="O79" s="203">
        <v>0</v>
      </c>
      <c r="P79" s="204">
        <f>SUM(D79:O79)</f>
        <v>350000</v>
      </c>
      <c r="Q79" s="298">
        <f>P79+'Rok 2'!Q79</f>
        <v>361160</v>
      </c>
    </row>
    <row r="80" spans="2:17" s="54" customFormat="1" ht="19.5" customHeight="1" outlineLevel="1">
      <c r="B80" s="310" t="s">
        <v>101</v>
      </c>
      <c r="C80" s="310"/>
      <c r="D80" s="205">
        <f aca="true" t="shared" si="64" ref="D80:O80">SUBTOTAL(9,D76:D79)</f>
        <v>356000</v>
      </c>
      <c r="E80" s="205">
        <f t="shared" si="64"/>
        <v>6000</v>
      </c>
      <c r="F80" s="205">
        <f t="shared" si="64"/>
        <v>6000</v>
      </c>
      <c r="G80" s="205">
        <f t="shared" si="64"/>
        <v>6000</v>
      </c>
      <c r="H80" s="205">
        <f t="shared" si="64"/>
        <v>6000</v>
      </c>
      <c r="I80" s="205">
        <f t="shared" si="64"/>
        <v>6000</v>
      </c>
      <c r="J80" s="205">
        <f t="shared" si="64"/>
        <v>6000</v>
      </c>
      <c r="K80" s="205">
        <f t="shared" si="64"/>
        <v>6000</v>
      </c>
      <c r="L80" s="205">
        <f t="shared" si="64"/>
        <v>0</v>
      </c>
      <c r="M80" s="205">
        <f t="shared" si="64"/>
        <v>0</v>
      </c>
      <c r="N80" s="205">
        <f t="shared" si="64"/>
        <v>0</v>
      </c>
      <c r="O80" s="205">
        <f t="shared" si="64"/>
        <v>0</v>
      </c>
      <c r="P80" s="206">
        <f>SUM(D80:O80)</f>
        <v>398000</v>
      </c>
      <c r="Q80" s="206">
        <f>SUM(D80:O80)</f>
        <v>398000</v>
      </c>
    </row>
    <row r="81" spans="2:17" s="54" customFormat="1" ht="19.5" customHeight="1">
      <c r="B81" s="311" t="s">
        <v>102</v>
      </c>
      <c r="C81" s="311"/>
      <c r="D81" s="207">
        <f aca="true" t="shared" si="65" ref="D81:Q81">SUBTOTAL(9,D16:D79)</f>
        <v>409471</v>
      </c>
      <c r="E81" s="207">
        <f t="shared" si="65"/>
        <v>48539</v>
      </c>
      <c r="F81" s="207">
        <f t="shared" si="65"/>
        <v>57071</v>
      </c>
      <c r="G81" s="207">
        <f t="shared" si="65"/>
        <v>48539</v>
      </c>
      <c r="H81" s="207">
        <f t="shared" si="65"/>
        <v>48539</v>
      </c>
      <c r="I81" s="207">
        <f t="shared" si="65"/>
        <v>48539</v>
      </c>
      <c r="J81" s="207">
        <f t="shared" si="65"/>
        <v>46539</v>
      </c>
      <c r="K81" s="207">
        <f t="shared" si="65"/>
        <v>46539</v>
      </c>
      <c r="L81" s="207">
        <f t="shared" si="65"/>
        <v>51071</v>
      </c>
      <c r="M81" s="207">
        <f t="shared" si="65"/>
        <v>42539</v>
      </c>
      <c r="N81" s="207">
        <f t="shared" si="65"/>
        <v>42539</v>
      </c>
      <c r="O81" s="207">
        <f t="shared" si="65"/>
        <v>42539</v>
      </c>
      <c r="P81" s="208">
        <f t="shared" si="65"/>
        <v>932464</v>
      </c>
      <c r="Q81" s="208">
        <f t="shared" si="65"/>
        <v>2496594</v>
      </c>
    </row>
    <row r="82" spans="2:17" s="54" customFormat="1" ht="15" customHeight="1">
      <c r="B82" s="209"/>
      <c r="C82" s="209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</row>
    <row r="83" spans="2:17" s="54" customFormat="1" ht="15.75" customHeight="1">
      <c r="B83" s="305" t="s">
        <v>103</v>
      </c>
      <c r="C83" s="305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76" t="s">
        <v>104</v>
      </c>
      <c r="Q83" s="276" t="s">
        <v>119</v>
      </c>
    </row>
    <row r="84" spans="2:256" s="54" customFormat="1" ht="31.5" customHeight="1">
      <c r="B84" s="312" t="s">
        <v>105</v>
      </c>
      <c r="C84" s="312"/>
      <c r="D84" s="212">
        <f>D13-D81</f>
        <v>-4197</v>
      </c>
      <c r="E84" s="212">
        <f aca="true" t="shared" si="66" ref="E84:O84">E13-E81</f>
        <v>6735</v>
      </c>
      <c r="F84" s="212">
        <f t="shared" si="66"/>
        <v>-1797</v>
      </c>
      <c r="G84" s="212">
        <f t="shared" si="66"/>
        <v>6735</v>
      </c>
      <c r="H84" s="212">
        <f t="shared" si="66"/>
        <v>6735</v>
      </c>
      <c r="I84" s="212">
        <f t="shared" si="66"/>
        <v>6735</v>
      </c>
      <c r="J84" s="212">
        <f t="shared" si="66"/>
        <v>8735</v>
      </c>
      <c r="K84" s="212">
        <f t="shared" si="66"/>
        <v>8735</v>
      </c>
      <c r="L84" s="212">
        <f t="shared" si="66"/>
        <v>4203</v>
      </c>
      <c r="M84" s="212">
        <f t="shared" si="66"/>
        <v>12735</v>
      </c>
      <c r="N84" s="212">
        <f t="shared" si="66"/>
        <v>12735</v>
      </c>
      <c r="O84" s="212">
        <f t="shared" si="66"/>
        <v>12735</v>
      </c>
      <c r="P84" s="213">
        <f>SUM(D84:O84)</f>
        <v>80824</v>
      </c>
      <c r="Q84" s="213">
        <f>P84+'Rok 2'!Q84</f>
        <v>59270</v>
      </c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2:4" s="13" customFormat="1" ht="27" customHeight="1">
      <c r="B85" s="313" t="s">
        <v>106</v>
      </c>
      <c r="C85" s="313"/>
      <c r="D85" s="4"/>
    </row>
    <row r="86" spans="2:17" s="7" customFormat="1" ht="32.25" customHeight="1">
      <c r="B86" s="314" t="s">
        <v>107</v>
      </c>
      <c r="C86" s="314"/>
      <c r="D86" s="214">
        <f aca="true" t="shared" si="67" ref="D86:O86">D3+D13-D81</f>
        <v>59249</v>
      </c>
      <c r="E86" s="214">
        <f t="shared" si="67"/>
        <v>65984</v>
      </c>
      <c r="F86" s="214">
        <f t="shared" si="67"/>
        <v>64187</v>
      </c>
      <c r="G86" s="214">
        <f t="shared" si="67"/>
        <v>70922</v>
      </c>
      <c r="H86" s="214">
        <f t="shared" si="67"/>
        <v>77657</v>
      </c>
      <c r="I86" s="214">
        <f t="shared" si="67"/>
        <v>84392</v>
      </c>
      <c r="J86" s="214">
        <f t="shared" si="67"/>
        <v>93127</v>
      </c>
      <c r="K86" s="214">
        <f t="shared" si="67"/>
        <v>101862</v>
      </c>
      <c r="L86" s="214">
        <f t="shared" si="67"/>
        <v>106065</v>
      </c>
      <c r="M86" s="214">
        <f t="shared" si="67"/>
        <v>118800</v>
      </c>
      <c r="N86" s="214">
        <f t="shared" si="67"/>
        <v>131535</v>
      </c>
      <c r="O86" s="215">
        <f t="shared" si="67"/>
        <v>144270</v>
      </c>
      <c r="P86" s="216"/>
      <c r="Q86" s="216"/>
    </row>
    <row r="87" spans="2:17" ht="12.75">
      <c r="B87" s="1" t="s">
        <v>131</v>
      </c>
      <c r="C87" s="1"/>
      <c r="D87" s="1"/>
      <c r="F87" s="1"/>
      <c r="G87" s="1"/>
      <c r="H87" s="217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1" t="s">
        <v>132</v>
      </c>
      <c r="C88" s="1"/>
      <c r="D88" s="1"/>
      <c r="E88" s="1" t="s">
        <v>133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/>
      <c r="C89" s="1"/>
      <c r="D89" s="1"/>
      <c r="E89" s="1"/>
      <c r="F89" s="1"/>
      <c r="G89" s="1"/>
      <c r="H89" s="218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</sheetData>
  <mergeCells count="15">
    <mergeCell ref="B85:C85"/>
    <mergeCell ref="B86:C86"/>
    <mergeCell ref="B80:C80"/>
    <mergeCell ref="B81:C81"/>
    <mergeCell ref="B83:C83"/>
    <mergeCell ref="B84:C84"/>
    <mergeCell ref="B45:C45"/>
    <mergeCell ref="B46:C46"/>
    <mergeCell ref="D46:G46"/>
    <mergeCell ref="B55:C55"/>
    <mergeCell ref="B1:C1"/>
    <mergeCell ref="D1:G1"/>
    <mergeCell ref="B2:C2"/>
    <mergeCell ref="P2:P3"/>
    <mergeCell ref="B3:C3"/>
  </mergeCells>
  <printOptions horizontalCentered="1"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B1:IV96"/>
  <sheetViews>
    <sheetView showGridLines="0" zoomScale="75" zoomScaleNormal="75" workbookViewId="0" topLeftCell="A1">
      <pane ySplit="3" topLeftCell="BM4" activePane="bottomLeft" state="frozen"/>
      <selection pane="topLeft" activeCell="A1" sqref="A1"/>
      <selection pane="bottomLeft" activeCell="Q1" sqref="Q1"/>
    </sheetView>
  </sheetViews>
  <sheetFormatPr defaultColWidth="9.140625" defaultRowHeight="12.75" outlineLevelRow="2"/>
  <cols>
    <col min="1" max="1" width="1.7109375" style="1" customWidth="1"/>
    <col min="2" max="2" width="15.7109375" style="2" customWidth="1"/>
    <col min="3" max="3" width="23.7109375" style="2" customWidth="1"/>
    <col min="4" max="15" width="12.7109375" style="2" customWidth="1"/>
    <col min="16" max="16" width="13.7109375" style="2" customWidth="1"/>
    <col min="17" max="17" width="16.140625" style="2" customWidth="1"/>
    <col min="18" max="16384" width="9.140625" style="1" customWidth="1"/>
  </cols>
  <sheetData>
    <row r="1" spans="2:17" s="3" customFormat="1" ht="18.75">
      <c r="B1" s="305" t="str">
        <f>'Rok 1 - výchozí stav'!B1:E1</f>
        <v>ROZPOČET DOMÁCNOSTI </v>
      </c>
      <c r="C1" s="305"/>
      <c r="D1" s="305" t="str">
        <f>'Rok 1 - výchozí stav'!D1:G1</f>
        <v>Jméno domácnosti Pohodovi - A</v>
      </c>
      <c r="E1" s="305"/>
      <c r="F1" s="305"/>
      <c r="G1" s="305"/>
      <c r="P1" s="5" t="s">
        <v>134</v>
      </c>
      <c r="Q1" s="6" t="s">
        <v>3</v>
      </c>
    </row>
    <row r="2" spans="2:17" s="7" customFormat="1" ht="29.25" customHeight="1">
      <c r="B2" s="319" t="s">
        <v>134</v>
      </c>
      <c r="C2" s="319"/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316" t="s">
        <v>113</v>
      </c>
      <c r="Q2" s="219" t="s">
        <v>135</v>
      </c>
    </row>
    <row r="3" spans="2:17" s="7" customFormat="1" ht="21" customHeight="1">
      <c r="B3" s="307" t="s">
        <v>18</v>
      </c>
      <c r="C3" s="307"/>
      <c r="D3" s="11">
        <f>'Rok 3'!Q3</f>
        <v>144270</v>
      </c>
      <c r="E3" s="11">
        <f aca="true" t="shared" si="0" ref="E3:O3">D86</f>
        <v>157005</v>
      </c>
      <c r="F3" s="11">
        <f t="shared" si="0"/>
        <v>169740</v>
      </c>
      <c r="G3" s="11">
        <f t="shared" si="0"/>
        <v>182475</v>
      </c>
      <c r="H3" s="11">
        <f t="shared" si="0"/>
        <v>195210</v>
      </c>
      <c r="I3" s="11">
        <f t="shared" si="0"/>
        <v>207945</v>
      </c>
      <c r="J3" s="11">
        <f t="shared" si="0"/>
        <v>220680</v>
      </c>
      <c r="K3" s="11">
        <f t="shared" si="0"/>
        <v>235415</v>
      </c>
      <c r="L3" s="11">
        <f t="shared" si="0"/>
        <v>250150</v>
      </c>
      <c r="M3" s="11">
        <f t="shared" si="0"/>
        <v>262885</v>
      </c>
      <c r="N3" s="11">
        <f t="shared" si="0"/>
        <v>275620</v>
      </c>
      <c r="O3" s="11">
        <f t="shared" si="0"/>
        <v>288355</v>
      </c>
      <c r="P3" s="316"/>
      <c r="Q3" s="220">
        <f>O86</f>
        <v>301090</v>
      </c>
    </row>
    <row r="4" spans="2:3" s="13" customFormat="1" ht="21" customHeight="1">
      <c r="B4" s="14" t="s">
        <v>19</v>
      </c>
      <c r="C4" s="3"/>
    </row>
    <row r="5" spans="2:17" s="7" customFormat="1" ht="15">
      <c r="B5" s="15" t="s">
        <v>20</v>
      </c>
      <c r="C5" s="16" t="s">
        <v>21</v>
      </c>
      <c r="D5" s="17" t="s">
        <v>22</v>
      </c>
      <c r="E5" s="17" t="s">
        <v>22</v>
      </c>
      <c r="F5" s="17" t="s">
        <v>22</v>
      </c>
      <c r="G5" s="17" t="s">
        <v>22</v>
      </c>
      <c r="H5" s="17" t="s">
        <v>22</v>
      </c>
      <c r="I5" s="17" t="s">
        <v>22</v>
      </c>
      <c r="J5" s="17" t="s">
        <v>22</v>
      </c>
      <c r="K5" s="17" t="s">
        <v>22</v>
      </c>
      <c r="L5" s="17" t="s">
        <v>22</v>
      </c>
      <c r="M5" s="17" t="s">
        <v>22</v>
      </c>
      <c r="N5" s="17" t="s">
        <v>22</v>
      </c>
      <c r="O5" s="17" t="s">
        <v>22</v>
      </c>
      <c r="P5" s="221" t="s">
        <v>23</v>
      </c>
      <c r="Q5" s="278" t="s">
        <v>115</v>
      </c>
    </row>
    <row r="6" spans="2:17" ht="20.25" customHeight="1" outlineLevel="2">
      <c r="B6" s="19" t="s">
        <v>24</v>
      </c>
      <c r="C6" s="20" t="s">
        <v>25</v>
      </c>
      <c r="D6" s="21">
        <f>'Rok 3'!O6</f>
        <v>22196</v>
      </c>
      <c r="E6" s="21">
        <f aca="true" t="shared" si="1" ref="E6:O6">D$6</f>
        <v>22196</v>
      </c>
      <c r="F6" s="21">
        <f t="shared" si="1"/>
        <v>22196</v>
      </c>
      <c r="G6" s="21">
        <f t="shared" si="1"/>
        <v>22196</v>
      </c>
      <c r="H6" s="21">
        <f t="shared" si="1"/>
        <v>22196</v>
      </c>
      <c r="I6" s="21">
        <f t="shared" si="1"/>
        <v>22196</v>
      </c>
      <c r="J6" s="21">
        <f t="shared" si="1"/>
        <v>22196</v>
      </c>
      <c r="K6" s="21">
        <f t="shared" si="1"/>
        <v>22196</v>
      </c>
      <c r="L6" s="21">
        <f t="shared" si="1"/>
        <v>22196</v>
      </c>
      <c r="M6" s="21">
        <f t="shared" si="1"/>
        <v>22196</v>
      </c>
      <c r="N6" s="21">
        <f t="shared" si="1"/>
        <v>22196</v>
      </c>
      <c r="O6" s="21">
        <f t="shared" si="1"/>
        <v>22196</v>
      </c>
      <c r="P6" s="22">
        <f>SUM(D6:O6)</f>
        <v>266352</v>
      </c>
      <c r="Q6" s="277">
        <f>P6+'Rok 3'!Q6</f>
        <v>1598112</v>
      </c>
    </row>
    <row r="7" spans="2:17" ht="20.25" customHeight="1" outlineLevel="2">
      <c r="B7" s="223" t="s">
        <v>24</v>
      </c>
      <c r="C7" s="224" t="s">
        <v>26</v>
      </c>
      <c r="D7" s="225">
        <f>'Rok 3'!O7</f>
        <v>33078</v>
      </c>
      <c r="E7" s="225">
        <f aca="true" t="shared" si="2" ref="E7:O7">D$7</f>
        <v>33078</v>
      </c>
      <c r="F7" s="225">
        <f t="shared" si="2"/>
        <v>33078</v>
      </c>
      <c r="G7" s="225">
        <f t="shared" si="2"/>
        <v>33078</v>
      </c>
      <c r="H7" s="225">
        <f t="shared" si="2"/>
        <v>33078</v>
      </c>
      <c r="I7" s="225">
        <f t="shared" si="2"/>
        <v>33078</v>
      </c>
      <c r="J7" s="225">
        <f t="shared" si="2"/>
        <v>33078</v>
      </c>
      <c r="K7" s="225">
        <f t="shared" si="2"/>
        <v>33078</v>
      </c>
      <c r="L7" s="225">
        <f t="shared" si="2"/>
        <v>33078</v>
      </c>
      <c r="M7" s="225">
        <f t="shared" si="2"/>
        <v>33078</v>
      </c>
      <c r="N7" s="225">
        <f t="shared" si="2"/>
        <v>33078</v>
      </c>
      <c r="O7" s="225">
        <f t="shared" si="2"/>
        <v>33078</v>
      </c>
      <c r="P7" s="226">
        <f>SUM(D7:O7)</f>
        <v>396936</v>
      </c>
      <c r="Q7" s="299">
        <f>P7+'Rok 3'!Q7</f>
        <v>1587744</v>
      </c>
    </row>
    <row r="8" spans="2:17" ht="20.25" customHeight="1" outlineLevel="2">
      <c r="B8" s="223" t="s">
        <v>24</v>
      </c>
      <c r="C8" s="227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0"/>
      <c r="Q8" s="301"/>
    </row>
    <row r="9" spans="2:17" ht="20.25" customHeight="1" outlineLevel="1">
      <c r="B9" s="33" t="s">
        <v>27</v>
      </c>
      <c r="C9" s="34"/>
      <c r="D9" s="35">
        <f aca="true" t="shared" si="3" ref="D9:P9">SUBTOTAL(9,D6:D7)</f>
        <v>55274</v>
      </c>
      <c r="E9" s="35">
        <f t="shared" si="3"/>
        <v>55274</v>
      </c>
      <c r="F9" s="35">
        <f t="shared" si="3"/>
        <v>55274</v>
      </c>
      <c r="G9" s="35">
        <f t="shared" si="3"/>
        <v>55274</v>
      </c>
      <c r="H9" s="35">
        <f t="shared" si="3"/>
        <v>55274</v>
      </c>
      <c r="I9" s="35">
        <f t="shared" si="3"/>
        <v>55274</v>
      </c>
      <c r="J9" s="35">
        <f t="shared" si="3"/>
        <v>55274</v>
      </c>
      <c r="K9" s="35">
        <f t="shared" si="3"/>
        <v>55274</v>
      </c>
      <c r="L9" s="35">
        <f t="shared" si="3"/>
        <v>55274</v>
      </c>
      <c r="M9" s="35">
        <f t="shared" si="3"/>
        <v>55274</v>
      </c>
      <c r="N9" s="35">
        <f t="shared" si="3"/>
        <v>55274</v>
      </c>
      <c r="O9" s="35">
        <f t="shared" si="3"/>
        <v>55274</v>
      </c>
      <c r="P9" s="36">
        <f t="shared" si="3"/>
        <v>663288</v>
      </c>
      <c r="Q9" s="232">
        <f>P9+'Rok 3'!Q9</f>
        <v>3979728</v>
      </c>
    </row>
    <row r="10" spans="2:17" ht="20.25" customHeight="1" outlineLevel="2">
      <c r="B10" s="23" t="s">
        <v>28</v>
      </c>
      <c r="C10" s="24" t="s">
        <v>29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7">
        <f>SUM(D10:O10)</f>
        <v>0</v>
      </c>
      <c r="Q10" s="277">
        <f>P10+'Rok 3'!Q10</f>
        <v>0</v>
      </c>
    </row>
    <row r="11" spans="2:17" ht="20.25" customHeight="1" outlineLevel="2">
      <c r="B11" s="28" t="s">
        <v>28</v>
      </c>
      <c r="C11" s="29" t="s">
        <v>30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2">
        <f>SUM(D11:O11)</f>
        <v>0</v>
      </c>
      <c r="Q11" s="302">
        <f>P11+'Rok 3'!Q11</f>
        <v>830000</v>
      </c>
    </row>
    <row r="12" spans="2:17" ht="20.25" customHeight="1" outlineLevel="1">
      <c r="B12" s="37" t="s">
        <v>31</v>
      </c>
      <c r="C12" s="34"/>
      <c r="D12" s="35">
        <f aca="true" t="shared" si="4" ref="D12:P12">SUBTOTAL(9,D10:D11)</f>
        <v>0</v>
      </c>
      <c r="E12" s="35">
        <f t="shared" si="4"/>
        <v>0</v>
      </c>
      <c r="F12" s="35">
        <f t="shared" si="4"/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0</v>
      </c>
      <c r="O12" s="35">
        <f t="shared" si="4"/>
        <v>0</v>
      </c>
      <c r="P12" s="35">
        <f t="shared" si="4"/>
        <v>0</v>
      </c>
      <c r="Q12" s="277">
        <f>P12+'Rok 3'!Q12</f>
        <v>830000</v>
      </c>
    </row>
    <row r="13" spans="2:17" ht="20.25" customHeight="1">
      <c r="B13" s="38" t="s">
        <v>32</v>
      </c>
      <c r="C13" s="39"/>
      <c r="D13" s="40">
        <f aca="true" t="shared" si="5" ref="D13:P13">SUBTOTAL(9,D6:D11)</f>
        <v>55274</v>
      </c>
      <c r="E13" s="40">
        <f t="shared" si="5"/>
        <v>55274</v>
      </c>
      <c r="F13" s="40">
        <f t="shared" si="5"/>
        <v>55274</v>
      </c>
      <c r="G13" s="40">
        <f t="shared" si="5"/>
        <v>55274</v>
      </c>
      <c r="H13" s="40">
        <f t="shared" si="5"/>
        <v>55274</v>
      </c>
      <c r="I13" s="40">
        <f t="shared" si="5"/>
        <v>55274</v>
      </c>
      <c r="J13" s="40">
        <f t="shared" si="5"/>
        <v>55274</v>
      </c>
      <c r="K13" s="40">
        <f t="shared" si="5"/>
        <v>55274</v>
      </c>
      <c r="L13" s="40">
        <f t="shared" si="5"/>
        <v>55274</v>
      </c>
      <c r="M13" s="40">
        <f t="shared" si="5"/>
        <v>55274</v>
      </c>
      <c r="N13" s="40">
        <f t="shared" si="5"/>
        <v>55274</v>
      </c>
      <c r="O13" s="40">
        <f t="shared" si="5"/>
        <v>55274</v>
      </c>
      <c r="P13" s="41">
        <f t="shared" si="5"/>
        <v>663288</v>
      </c>
      <c r="Q13" s="41">
        <f>Q9+Q12</f>
        <v>4809728</v>
      </c>
    </row>
    <row r="14" s="13" customFormat="1" ht="21" customHeight="1">
      <c r="B14" s="14" t="s">
        <v>33</v>
      </c>
    </row>
    <row r="15" spans="2:17" s="7" customFormat="1" ht="15">
      <c r="B15" s="15" t="s">
        <v>34</v>
      </c>
      <c r="C15" s="16" t="s">
        <v>21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  <c r="N15" s="17" t="s">
        <v>22</v>
      </c>
      <c r="O15" s="17" t="s">
        <v>22</v>
      </c>
      <c r="P15" s="221" t="s">
        <v>23</v>
      </c>
      <c r="Q15" s="278" t="s">
        <v>115</v>
      </c>
    </row>
    <row r="16" spans="2:17" ht="19.5" customHeight="1" outlineLevel="2">
      <c r="B16" s="42" t="s">
        <v>35</v>
      </c>
      <c r="C16" s="43" t="s">
        <v>36</v>
      </c>
      <c r="D16" s="48">
        <f>'Rok 3'!O16</f>
        <v>0</v>
      </c>
      <c r="E16" s="44">
        <f aca="true" t="shared" si="6" ref="E16:O16">D$16</f>
        <v>0</v>
      </c>
      <c r="F16" s="44">
        <f t="shared" si="6"/>
        <v>0</v>
      </c>
      <c r="G16" s="44">
        <f t="shared" si="6"/>
        <v>0</v>
      </c>
      <c r="H16" s="44">
        <f t="shared" si="6"/>
        <v>0</v>
      </c>
      <c r="I16" s="44">
        <f t="shared" si="6"/>
        <v>0</v>
      </c>
      <c r="J16" s="44">
        <f t="shared" si="6"/>
        <v>0</v>
      </c>
      <c r="K16" s="44">
        <f t="shared" si="6"/>
        <v>0</v>
      </c>
      <c r="L16" s="44">
        <f t="shared" si="6"/>
        <v>0</v>
      </c>
      <c r="M16" s="44">
        <f t="shared" si="6"/>
        <v>0</v>
      </c>
      <c r="N16" s="44">
        <f t="shared" si="6"/>
        <v>0</v>
      </c>
      <c r="O16" s="44">
        <f t="shared" si="6"/>
        <v>0</v>
      </c>
      <c r="P16" s="45">
        <f aca="true" t="shared" si="7" ref="P16:P28">SUM(D16:O16)</f>
        <v>0</v>
      </c>
      <c r="Q16" s="279">
        <f>P16+'Rok 3'!Q16</f>
        <v>0</v>
      </c>
    </row>
    <row r="17" spans="2:17" ht="19.5" customHeight="1" outlineLevel="2">
      <c r="B17" s="46" t="s">
        <v>35</v>
      </c>
      <c r="C17" s="47" t="s">
        <v>37</v>
      </c>
      <c r="D17" s="48">
        <f>'Rok 3'!O17</f>
        <v>6468</v>
      </c>
      <c r="E17" s="48">
        <f aca="true" t="shared" si="8" ref="E17:O17">D$17</f>
        <v>6468</v>
      </c>
      <c r="F17" s="48">
        <f t="shared" si="8"/>
        <v>6468</v>
      </c>
      <c r="G17" s="48">
        <f t="shared" si="8"/>
        <v>6468</v>
      </c>
      <c r="H17" s="48">
        <f t="shared" si="8"/>
        <v>6468</v>
      </c>
      <c r="I17" s="48">
        <f t="shared" si="8"/>
        <v>6468</v>
      </c>
      <c r="J17" s="48">
        <f t="shared" si="8"/>
        <v>6468</v>
      </c>
      <c r="K17" s="48">
        <f t="shared" si="8"/>
        <v>6468</v>
      </c>
      <c r="L17" s="48">
        <f t="shared" si="8"/>
        <v>6468</v>
      </c>
      <c r="M17" s="48">
        <f t="shared" si="8"/>
        <v>6468</v>
      </c>
      <c r="N17" s="48">
        <f t="shared" si="8"/>
        <v>6468</v>
      </c>
      <c r="O17" s="48">
        <f t="shared" si="8"/>
        <v>6468</v>
      </c>
      <c r="P17" s="49">
        <f t="shared" si="7"/>
        <v>77616</v>
      </c>
      <c r="Q17" s="279">
        <f>P17+'Rok 3'!Q17</f>
        <v>419232</v>
      </c>
    </row>
    <row r="18" spans="2:17" ht="19.5" customHeight="1" outlineLevel="2">
      <c r="B18" s="46" t="s">
        <v>35</v>
      </c>
      <c r="C18" s="47" t="s">
        <v>38</v>
      </c>
      <c r="D18" s="48">
        <f>'Rok 3'!O18</f>
        <v>0</v>
      </c>
      <c r="E18" s="48">
        <f aca="true" t="shared" si="9" ref="E18:O18">D$18</f>
        <v>0</v>
      </c>
      <c r="F18" s="48">
        <f t="shared" si="9"/>
        <v>0</v>
      </c>
      <c r="G18" s="48">
        <f t="shared" si="9"/>
        <v>0</v>
      </c>
      <c r="H18" s="48">
        <f t="shared" si="9"/>
        <v>0</v>
      </c>
      <c r="I18" s="48">
        <f t="shared" si="9"/>
        <v>0</v>
      </c>
      <c r="J18" s="48">
        <f t="shared" si="9"/>
        <v>0</v>
      </c>
      <c r="K18" s="48">
        <f t="shared" si="9"/>
        <v>0</v>
      </c>
      <c r="L18" s="48">
        <f t="shared" si="9"/>
        <v>0</v>
      </c>
      <c r="M18" s="48">
        <f t="shared" si="9"/>
        <v>0</v>
      </c>
      <c r="N18" s="48">
        <f t="shared" si="9"/>
        <v>0</v>
      </c>
      <c r="O18" s="48">
        <f t="shared" si="9"/>
        <v>0</v>
      </c>
      <c r="P18" s="49">
        <f t="shared" si="7"/>
        <v>0</v>
      </c>
      <c r="Q18" s="279">
        <f>P18+'Rok 3'!Q18</f>
        <v>0</v>
      </c>
    </row>
    <row r="19" spans="2:17" ht="19.5" customHeight="1" outlineLevel="2">
      <c r="B19" s="46" t="s">
        <v>35</v>
      </c>
      <c r="C19" s="47" t="s">
        <v>39</v>
      </c>
      <c r="D19" s="48">
        <f>'Rok 3'!O19</f>
        <v>1000</v>
      </c>
      <c r="E19" s="48">
        <f aca="true" t="shared" si="10" ref="E19:O19">D$19</f>
        <v>1000</v>
      </c>
      <c r="F19" s="48">
        <f t="shared" si="10"/>
        <v>1000</v>
      </c>
      <c r="G19" s="48">
        <f t="shared" si="10"/>
        <v>1000</v>
      </c>
      <c r="H19" s="48">
        <f t="shared" si="10"/>
        <v>1000</v>
      </c>
      <c r="I19" s="48">
        <f t="shared" si="10"/>
        <v>1000</v>
      </c>
      <c r="J19" s="48">
        <f t="shared" si="10"/>
        <v>1000</v>
      </c>
      <c r="K19" s="48">
        <f t="shared" si="10"/>
        <v>1000</v>
      </c>
      <c r="L19" s="48">
        <f t="shared" si="10"/>
        <v>1000</v>
      </c>
      <c r="M19" s="48">
        <f t="shared" si="10"/>
        <v>1000</v>
      </c>
      <c r="N19" s="48">
        <f t="shared" si="10"/>
        <v>1000</v>
      </c>
      <c r="O19" s="48">
        <f t="shared" si="10"/>
        <v>1000</v>
      </c>
      <c r="P19" s="49">
        <f t="shared" si="7"/>
        <v>12000</v>
      </c>
      <c r="Q19" s="279">
        <f>P19+'Rok 3'!Q19</f>
        <v>48000</v>
      </c>
    </row>
    <row r="20" spans="2:17" ht="19.5" customHeight="1" outlineLevel="2">
      <c r="B20" s="46" t="s">
        <v>35</v>
      </c>
      <c r="C20" s="47" t="s">
        <v>40</v>
      </c>
      <c r="D20" s="48">
        <f>'Rok 3'!O20</f>
        <v>0</v>
      </c>
      <c r="E20" s="48">
        <f aca="true" t="shared" si="11" ref="E20:O20">D$20</f>
        <v>0</v>
      </c>
      <c r="F20" s="48">
        <f t="shared" si="11"/>
        <v>0</v>
      </c>
      <c r="G20" s="48">
        <f t="shared" si="11"/>
        <v>0</v>
      </c>
      <c r="H20" s="48">
        <f t="shared" si="11"/>
        <v>0</v>
      </c>
      <c r="I20" s="48">
        <f t="shared" si="11"/>
        <v>0</v>
      </c>
      <c r="J20" s="48">
        <f t="shared" si="11"/>
        <v>0</v>
      </c>
      <c r="K20" s="48">
        <f t="shared" si="11"/>
        <v>0</v>
      </c>
      <c r="L20" s="48">
        <f t="shared" si="11"/>
        <v>0</v>
      </c>
      <c r="M20" s="48">
        <f t="shared" si="11"/>
        <v>0</v>
      </c>
      <c r="N20" s="48">
        <f t="shared" si="11"/>
        <v>0</v>
      </c>
      <c r="O20" s="48">
        <f t="shared" si="11"/>
        <v>0</v>
      </c>
      <c r="P20" s="49">
        <f t="shared" si="7"/>
        <v>0</v>
      </c>
      <c r="Q20" s="279">
        <f>P20+'Rok 3'!Q20</f>
        <v>0</v>
      </c>
    </row>
    <row r="21" spans="2:17" ht="19.5" customHeight="1" outlineLevel="2">
      <c r="B21" s="46" t="s">
        <v>35</v>
      </c>
      <c r="C21" s="47" t="s">
        <v>41</v>
      </c>
      <c r="D21" s="48">
        <f>'Rok 3'!O21</f>
        <v>700</v>
      </c>
      <c r="E21" s="48">
        <f aca="true" t="shared" si="12" ref="E21:O21">D$21</f>
        <v>700</v>
      </c>
      <c r="F21" s="48">
        <f t="shared" si="12"/>
        <v>700</v>
      </c>
      <c r="G21" s="48">
        <f t="shared" si="12"/>
        <v>700</v>
      </c>
      <c r="H21" s="48">
        <f t="shared" si="12"/>
        <v>700</v>
      </c>
      <c r="I21" s="48">
        <f t="shared" si="12"/>
        <v>700</v>
      </c>
      <c r="J21" s="48">
        <f t="shared" si="12"/>
        <v>700</v>
      </c>
      <c r="K21" s="48">
        <f t="shared" si="12"/>
        <v>700</v>
      </c>
      <c r="L21" s="48">
        <f t="shared" si="12"/>
        <v>700</v>
      </c>
      <c r="M21" s="48">
        <f t="shared" si="12"/>
        <v>700</v>
      </c>
      <c r="N21" s="48">
        <f t="shared" si="12"/>
        <v>700</v>
      </c>
      <c r="O21" s="48">
        <f t="shared" si="12"/>
        <v>700</v>
      </c>
      <c r="P21" s="49">
        <f t="shared" si="7"/>
        <v>8400</v>
      </c>
      <c r="Q21" s="279">
        <f>P21+'Rok 3'!Q21</f>
        <v>31360</v>
      </c>
    </row>
    <row r="22" spans="2:17" ht="19.5" customHeight="1" outlineLevel="2">
      <c r="B22" s="46" t="s">
        <v>35</v>
      </c>
      <c r="C22" s="47" t="s">
        <v>42</v>
      </c>
      <c r="D22" s="48">
        <f>'Rok 3'!O22</f>
        <v>2570</v>
      </c>
      <c r="E22" s="48">
        <f aca="true" t="shared" si="13" ref="E22:O22">D$22</f>
        <v>2570</v>
      </c>
      <c r="F22" s="48">
        <f t="shared" si="13"/>
        <v>2570</v>
      </c>
      <c r="G22" s="48">
        <f t="shared" si="13"/>
        <v>2570</v>
      </c>
      <c r="H22" s="48">
        <f t="shared" si="13"/>
        <v>2570</v>
      </c>
      <c r="I22" s="48">
        <f t="shared" si="13"/>
        <v>2570</v>
      </c>
      <c r="J22" s="48">
        <f t="shared" si="13"/>
        <v>2570</v>
      </c>
      <c r="K22" s="48">
        <f t="shared" si="13"/>
        <v>2570</v>
      </c>
      <c r="L22" s="48">
        <f t="shared" si="13"/>
        <v>2570</v>
      </c>
      <c r="M22" s="48">
        <f t="shared" si="13"/>
        <v>2570</v>
      </c>
      <c r="N22" s="48">
        <f t="shared" si="13"/>
        <v>2570</v>
      </c>
      <c r="O22" s="48">
        <f t="shared" si="13"/>
        <v>2570</v>
      </c>
      <c r="P22" s="49">
        <f t="shared" si="7"/>
        <v>30840</v>
      </c>
      <c r="Q22" s="279">
        <f>P22+'Rok 3'!Q22</f>
        <v>123360</v>
      </c>
    </row>
    <row r="23" spans="2:17" ht="19.5" customHeight="1" outlineLevel="2">
      <c r="B23" s="46" t="s">
        <v>35</v>
      </c>
      <c r="C23" s="47" t="s">
        <v>43</v>
      </c>
      <c r="D23" s="48">
        <f>'Rok 3'!O23</f>
        <v>1056</v>
      </c>
      <c r="E23" s="48">
        <f aca="true" t="shared" si="14" ref="E23:O23">D$23</f>
        <v>1056</v>
      </c>
      <c r="F23" s="48">
        <f t="shared" si="14"/>
        <v>1056</v>
      </c>
      <c r="G23" s="48">
        <f t="shared" si="14"/>
        <v>1056</v>
      </c>
      <c r="H23" s="48">
        <f t="shared" si="14"/>
        <v>1056</v>
      </c>
      <c r="I23" s="48">
        <f t="shared" si="14"/>
        <v>1056</v>
      </c>
      <c r="J23" s="48">
        <f t="shared" si="14"/>
        <v>1056</v>
      </c>
      <c r="K23" s="48">
        <f t="shared" si="14"/>
        <v>1056</v>
      </c>
      <c r="L23" s="48">
        <f t="shared" si="14"/>
        <v>1056</v>
      </c>
      <c r="M23" s="48">
        <f t="shared" si="14"/>
        <v>1056</v>
      </c>
      <c r="N23" s="48">
        <f t="shared" si="14"/>
        <v>1056</v>
      </c>
      <c r="O23" s="48">
        <f t="shared" si="14"/>
        <v>1056</v>
      </c>
      <c r="P23" s="49">
        <f t="shared" si="7"/>
        <v>12672</v>
      </c>
      <c r="Q23" s="279">
        <f>P23+'Rok 3'!Q23</f>
        <v>47872</v>
      </c>
    </row>
    <row r="24" spans="2:17" ht="19.5" customHeight="1" outlineLevel="2">
      <c r="B24" s="46" t="s">
        <v>35</v>
      </c>
      <c r="C24" s="47" t="s">
        <v>44</v>
      </c>
      <c r="D24" s="48">
        <f>'Rok 3'!O24</f>
        <v>0</v>
      </c>
      <c r="E24" s="48">
        <f aca="true" t="shared" si="15" ref="E24:O24">D$24</f>
        <v>0</v>
      </c>
      <c r="F24" s="48">
        <f t="shared" si="15"/>
        <v>0</v>
      </c>
      <c r="G24" s="48">
        <f t="shared" si="15"/>
        <v>0</v>
      </c>
      <c r="H24" s="48">
        <f t="shared" si="15"/>
        <v>0</v>
      </c>
      <c r="I24" s="48">
        <f t="shared" si="15"/>
        <v>0</v>
      </c>
      <c r="J24" s="48">
        <f t="shared" si="15"/>
        <v>0</v>
      </c>
      <c r="K24" s="48">
        <f t="shared" si="15"/>
        <v>0</v>
      </c>
      <c r="L24" s="48">
        <f t="shared" si="15"/>
        <v>0</v>
      </c>
      <c r="M24" s="48">
        <f t="shared" si="15"/>
        <v>0</v>
      </c>
      <c r="N24" s="48">
        <f t="shared" si="15"/>
        <v>0</v>
      </c>
      <c r="O24" s="48">
        <f t="shared" si="15"/>
        <v>0</v>
      </c>
      <c r="P24" s="49">
        <f t="shared" si="7"/>
        <v>0</v>
      </c>
      <c r="Q24" s="279">
        <f>P24+'Rok 3'!Q24</f>
        <v>0</v>
      </c>
    </row>
    <row r="25" spans="2:17" ht="19.5" customHeight="1" outlineLevel="2">
      <c r="B25" s="46" t="s">
        <v>35</v>
      </c>
      <c r="C25" s="47" t="s">
        <v>45</v>
      </c>
      <c r="D25" s="48">
        <f>'Rok 3'!O25</f>
        <v>135</v>
      </c>
      <c r="E25" s="48">
        <f aca="true" t="shared" si="16" ref="E25:O25">D$25</f>
        <v>135</v>
      </c>
      <c r="F25" s="48">
        <f t="shared" si="16"/>
        <v>135</v>
      </c>
      <c r="G25" s="48">
        <f t="shared" si="16"/>
        <v>135</v>
      </c>
      <c r="H25" s="48">
        <f t="shared" si="16"/>
        <v>135</v>
      </c>
      <c r="I25" s="48">
        <f t="shared" si="16"/>
        <v>135</v>
      </c>
      <c r="J25" s="48">
        <f t="shared" si="16"/>
        <v>135</v>
      </c>
      <c r="K25" s="48">
        <f t="shared" si="16"/>
        <v>135</v>
      </c>
      <c r="L25" s="48">
        <f t="shared" si="16"/>
        <v>135</v>
      </c>
      <c r="M25" s="48">
        <f t="shared" si="16"/>
        <v>135</v>
      </c>
      <c r="N25" s="48">
        <f t="shared" si="16"/>
        <v>135</v>
      </c>
      <c r="O25" s="48">
        <f t="shared" si="16"/>
        <v>135</v>
      </c>
      <c r="P25" s="49">
        <f t="shared" si="7"/>
        <v>1620</v>
      </c>
      <c r="Q25" s="279">
        <f>P25+'Rok 3'!Q25</f>
        <v>6480</v>
      </c>
    </row>
    <row r="26" spans="2:17" ht="19.5" customHeight="1" outlineLevel="2">
      <c r="B26" s="46" t="s">
        <v>35</v>
      </c>
      <c r="C26" s="47" t="s">
        <v>46</v>
      </c>
      <c r="D26" s="48">
        <f>'Rok 3'!O26</f>
        <v>45</v>
      </c>
      <c r="E26" s="48">
        <f aca="true" t="shared" si="17" ref="E26:O26">D$26</f>
        <v>45</v>
      </c>
      <c r="F26" s="48">
        <f t="shared" si="17"/>
        <v>45</v>
      </c>
      <c r="G26" s="48">
        <f t="shared" si="17"/>
        <v>45</v>
      </c>
      <c r="H26" s="48">
        <f t="shared" si="17"/>
        <v>45</v>
      </c>
      <c r="I26" s="48">
        <f t="shared" si="17"/>
        <v>45</v>
      </c>
      <c r="J26" s="48">
        <f t="shared" si="17"/>
        <v>45</v>
      </c>
      <c r="K26" s="48">
        <f t="shared" si="17"/>
        <v>45</v>
      </c>
      <c r="L26" s="48">
        <f t="shared" si="17"/>
        <v>45</v>
      </c>
      <c r="M26" s="48">
        <f t="shared" si="17"/>
        <v>45</v>
      </c>
      <c r="N26" s="48">
        <f t="shared" si="17"/>
        <v>45</v>
      </c>
      <c r="O26" s="48">
        <f t="shared" si="17"/>
        <v>45</v>
      </c>
      <c r="P26" s="49">
        <f t="shared" si="7"/>
        <v>540</v>
      </c>
      <c r="Q26" s="279">
        <f>P26+'Rok 3'!Q26</f>
        <v>2160</v>
      </c>
    </row>
    <row r="27" spans="2:17" ht="19.5" customHeight="1" outlineLevel="2">
      <c r="B27" s="46" t="s">
        <v>35</v>
      </c>
      <c r="C27" s="47" t="s">
        <v>47</v>
      </c>
      <c r="D27" s="48">
        <f>'Rok 3'!O27</f>
        <v>0</v>
      </c>
      <c r="E27" s="48">
        <f aca="true" t="shared" si="18" ref="E27:O27">D$27</f>
        <v>0</v>
      </c>
      <c r="F27" s="48">
        <f t="shared" si="18"/>
        <v>0</v>
      </c>
      <c r="G27" s="48">
        <f t="shared" si="18"/>
        <v>0</v>
      </c>
      <c r="H27" s="48">
        <f t="shared" si="18"/>
        <v>0</v>
      </c>
      <c r="I27" s="48">
        <f t="shared" si="18"/>
        <v>0</v>
      </c>
      <c r="J27" s="48">
        <f t="shared" si="18"/>
        <v>0</v>
      </c>
      <c r="K27" s="48">
        <f t="shared" si="18"/>
        <v>0</v>
      </c>
      <c r="L27" s="48">
        <f t="shared" si="18"/>
        <v>0</v>
      </c>
      <c r="M27" s="48">
        <f t="shared" si="18"/>
        <v>0</v>
      </c>
      <c r="N27" s="48">
        <f t="shared" si="18"/>
        <v>0</v>
      </c>
      <c r="O27" s="48">
        <f t="shared" si="18"/>
        <v>0</v>
      </c>
      <c r="P27" s="49">
        <f t="shared" si="7"/>
        <v>0</v>
      </c>
      <c r="Q27" s="279">
        <f>P27+'Rok 3'!Q27</f>
        <v>7500</v>
      </c>
    </row>
    <row r="28" spans="2:17" ht="19.5" customHeight="1" outlineLevel="2">
      <c r="B28" s="50" t="s">
        <v>35</v>
      </c>
      <c r="C28" s="51" t="s">
        <v>48</v>
      </c>
      <c r="D28" s="48">
        <f>'Rok 3'!O28</f>
        <v>0</v>
      </c>
      <c r="E28" s="52">
        <f aca="true" t="shared" si="19" ref="E28:O28">D$28</f>
        <v>0</v>
      </c>
      <c r="F28" s="52">
        <f t="shared" si="19"/>
        <v>0</v>
      </c>
      <c r="G28" s="52">
        <f t="shared" si="19"/>
        <v>0</v>
      </c>
      <c r="H28" s="52">
        <f t="shared" si="19"/>
        <v>0</v>
      </c>
      <c r="I28" s="52">
        <f t="shared" si="19"/>
        <v>0</v>
      </c>
      <c r="J28" s="52">
        <f t="shared" si="19"/>
        <v>0</v>
      </c>
      <c r="K28" s="52">
        <f t="shared" si="19"/>
        <v>0</v>
      </c>
      <c r="L28" s="52">
        <f t="shared" si="19"/>
        <v>0</v>
      </c>
      <c r="M28" s="52">
        <f t="shared" si="19"/>
        <v>0</v>
      </c>
      <c r="N28" s="52">
        <f t="shared" si="19"/>
        <v>0</v>
      </c>
      <c r="O28" s="52">
        <f t="shared" si="19"/>
        <v>0</v>
      </c>
      <c r="P28" s="53">
        <f t="shared" si="7"/>
        <v>0</v>
      </c>
      <c r="Q28" s="279">
        <f>P28+'Rok 3'!Q28</f>
        <v>0</v>
      </c>
    </row>
    <row r="29" spans="2:17" s="54" customFormat="1" ht="19.5" customHeight="1" outlineLevel="1">
      <c r="B29" s="55" t="s">
        <v>49</v>
      </c>
      <c r="C29" s="56"/>
      <c r="D29" s="57">
        <f aca="true" t="shared" si="20" ref="D29:Q29">SUBTOTAL(9,D16:D28)</f>
        <v>11974</v>
      </c>
      <c r="E29" s="57">
        <f t="shared" si="20"/>
        <v>11974</v>
      </c>
      <c r="F29" s="57">
        <f t="shared" si="20"/>
        <v>11974</v>
      </c>
      <c r="G29" s="57">
        <f t="shared" si="20"/>
        <v>11974</v>
      </c>
      <c r="H29" s="57">
        <f t="shared" si="20"/>
        <v>11974</v>
      </c>
      <c r="I29" s="57">
        <f t="shared" si="20"/>
        <v>11974</v>
      </c>
      <c r="J29" s="57">
        <f t="shared" si="20"/>
        <v>11974</v>
      </c>
      <c r="K29" s="57">
        <f t="shared" si="20"/>
        <v>11974</v>
      </c>
      <c r="L29" s="57">
        <f t="shared" si="20"/>
        <v>11974</v>
      </c>
      <c r="M29" s="57">
        <f t="shared" si="20"/>
        <v>11974</v>
      </c>
      <c r="N29" s="57">
        <f t="shared" si="20"/>
        <v>11974</v>
      </c>
      <c r="O29" s="57">
        <f t="shared" si="20"/>
        <v>11974</v>
      </c>
      <c r="P29" s="58">
        <f t="shared" si="20"/>
        <v>143688</v>
      </c>
      <c r="Q29" s="280">
        <f t="shared" si="20"/>
        <v>685964</v>
      </c>
    </row>
    <row r="30" spans="2:17" ht="19.5" customHeight="1" outlineLevel="2">
      <c r="B30" s="60" t="s">
        <v>50</v>
      </c>
      <c r="C30" s="61" t="s">
        <v>51</v>
      </c>
      <c r="D30" s="237">
        <f>'Rok 3'!O30</f>
        <v>3500</v>
      </c>
      <c r="E30" s="62">
        <f aca="true" t="shared" si="21" ref="E30:O30">D$30</f>
        <v>3500</v>
      </c>
      <c r="F30" s="62">
        <f t="shared" si="21"/>
        <v>3500</v>
      </c>
      <c r="G30" s="62">
        <f t="shared" si="21"/>
        <v>3500</v>
      </c>
      <c r="H30" s="62">
        <f t="shared" si="21"/>
        <v>3500</v>
      </c>
      <c r="I30" s="62">
        <f t="shared" si="21"/>
        <v>3500</v>
      </c>
      <c r="J30" s="62">
        <f t="shared" si="21"/>
        <v>3500</v>
      </c>
      <c r="K30" s="62">
        <f t="shared" si="21"/>
        <v>3500</v>
      </c>
      <c r="L30" s="62">
        <f t="shared" si="21"/>
        <v>3500</v>
      </c>
      <c r="M30" s="62">
        <f t="shared" si="21"/>
        <v>3500</v>
      </c>
      <c r="N30" s="62">
        <f t="shared" si="21"/>
        <v>3500</v>
      </c>
      <c r="O30" s="62">
        <f t="shared" si="21"/>
        <v>3500</v>
      </c>
      <c r="P30" s="63">
        <f>SUM(D30:O30)</f>
        <v>42000</v>
      </c>
      <c r="Q30" s="281">
        <f>P30+'Rok 3'!Q30</f>
        <v>168000</v>
      </c>
    </row>
    <row r="31" spans="2:17" ht="19.5" customHeight="1" outlineLevel="2">
      <c r="B31" s="64" t="s">
        <v>50</v>
      </c>
      <c r="C31" s="65" t="s">
        <v>52</v>
      </c>
      <c r="D31" s="237">
        <f>'Rok 3'!O31</f>
        <v>0</v>
      </c>
      <c r="E31" s="66">
        <f aca="true" t="shared" si="22" ref="E31:O31">D$31</f>
        <v>0</v>
      </c>
      <c r="F31" s="66">
        <f t="shared" si="22"/>
        <v>0</v>
      </c>
      <c r="G31" s="66">
        <f t="shared" si="22"/>
        <v>0</v>
      </c>
      <c r="H31" s="66">
        <f t="shared" si="22"/>
        <v>0</v>
      </c>
      <c r="I31" s="66">
        <f t="shared" si="22"/>
        <v>0</v>
      </c>
      <c r="J31" s="66">
        <f t="shared" si="22"/>
        <v>0</v>
      </c>
      <c r="K31" s="66">
        <f t="shared" si="22"/>
        <v>0</v>
      </c>
      <c r="L31" s="66">
        <f t="shared" si="22"/>
        <v>0</v>
      </c>
      <c r="M31" s="66">
        <f t="shared" si="22"/>
        <v>0</v>
      </c>
      <c r="N31" s="66">
        <f t="shared" si="22"/>
        <v>0</v>
      </c>
      <c r="O31" s="66">
        <f t="shared" si="22"/>
        <v>0</v>
      </c>
      <c r="P31" s="67">
        <f>SUM(D31:O31)</f>
        <v>0</v>
      </c>
      <c r="Q31" s="281">
        <f>P31+'Rok 3'!Q31</f>
        <v>12096</v>
      </c>
    </row>
    <row r="32" spans="2:17" ht="19.5" customHeight="1" outlineLevel="2">
      <c r="B32" s="64" t="s">
        <v>50</v>
      </c>
      <c r="C32" s="65" t="s">
        <v>53</v>
      </c>
      <c r="D32" s="237">
        <f>'Rok 3'!O32</f>
        <v>0</v>
      </c>
      <c r="E32" s="66">
        <f aca="true" t="shared" si="23" ref="E32:O32">D$32</f>
        <v>0</v>
      </c>
      <c r="F32" s="66">
        <f t="shared" si="23"/>
        <v>0</v>
      </c>
      <c r="G32" s="66">
        <f t="shared" si="23"/>
        <v>0</v>
      </c>
      <c r="H32" s="66">
        <f t="shared" si="23"/>
        <v>0</v>
      </c>
      <c r="I32" s="66">
        <f t="shared" si="23"/>
        <v>0</v>
      </c>
      <c r="J32" s="66">
        <f t="shared" si="23"/>
        <v>0</v>
      </c>
      <c r="K32" s="66">
        <f t="shared" si="23"/>
        <v>0</v>
      </c>
      <c r="L32" s="66">
        <f t="shared" si="23"/>
        <v>0</v>
      </c>
      <c r="M32" s="66">
        <f t="shared" si="23"/>
        <v>0</v>
      </c>
      <c r="N32" s="66">
        <f t="shared" si="23"/>
        <v>0</v>
      </c>
      <c r="O32" s="66">
        <f t="shared" si="23"/>
        <v>0</v>
      </c>
      <c r="P32" s="67">
        <f>SUM(D32:O32)</f>
        <v>0</v>
      </c>
      <c r="Q32" s="281">
        <f>P32+'Rok 3'!Q32</f>
        <v>13500</v>
      </c>
    </row>
    <row r="33" spans="2:17" ht="19.5" customHeight="1" outlineLevel="2">
      <c r="B33" s="64" t="s">
        <v>50</v>
      </c>
      <c r="C33" s="65" t="s">
        <v>54</v>
      </c>
      <c r="D33" s="237">
        <f>'Rok 3'!O33</f>
        <v>750</v>
      </c>
      <c r="E33" s="66">
        <f aca="true" t="shared" si="24" ref="E33:O33">D$33</f>
        <v>750</v>
      </c>
      <c r="F33" s="66">
        <f t="shared" si="24"/>
        <v>750</v>
      </c>
      <c r="G33" s="66">
        <f t="shared" si="24"/>
        <v>750</v>
      </c>
      <c r="H33" s="66">
        <f t="shared" si="24"/>
        <v>750</v>
      </c>
      <c r="I33" s="66">
        <f t="shared" si="24"/>
        <v>750</v>
      </c>
      <c r="J33" s="66">
        <f t="shared" si="24"/>
        <v>750</v>
      </c>
      <c r="K33" s="66">
        <f t="shared" si="24"/>
        <v>750</v>
      </c>
      <c r="L33" s="66">
        <f t="shared" si="24"/>
        <v>750</v>
      </c>
      <c r="M33" s="66">
        <f t="shared" si="24"/>
        <v>750</v>
      </c>
      <c r="N33" s="66">
        <f t="shared" si="24"/>
        <v>750</v>
      </c>
      <c r="O33" s="66">
        <f t="shared" si="24"/>
        <v>750</v>
      </c>
      <c r="P33" s="67">
        <f>SUM(D33:O33)</f>
        <v>9000</v>
      </c>
      <c r="Q33" s="281">
        <f>P33+'Rok 3'!Q33</f>
        <v>27000</v>
      </c>
    </row>
    <row r="34" spans="2:17" ht="19.5" customHeight="1" outlineLevel="2">
      <c r="B34" s="68" t="s">
        <v>50</v>
      </c>
      <c r="C34" s="69" t="s">
        <v>48</v>
      </c>
      <c r="D34" s="237">
        <f>'Rok 3'!O34</f>
        <v>0</v>
      </c>
      <c r="E34" s="70">
        <f aca="true" t="shared" si="25" ref="E34:O34">D$34</f>
        <v>0</v>
      </c>
      <c r="F34" s="70">
        <f t="shared" si="25"/>
        <v>0</v>
      </c>
      <c r="G34" s="70">
        <f t="shared" si="25"/>
        <v>0</v>
      </c>
      <c r="H34" s="70">
        <f t="shared" si="25"/>
        <v>0</v>
      </c>
      <c r="I34" s="70">
        <f t="shared" si="25"/>
        <v>0</v>
      </c>
      <c r="J34" s="70">
        <f t="shared" si="25"/>
        <v>0</v>
      </c>
      <c r="K34" s="70">
        <f t="shared" si="25"/>
        <v>0</v>
      </c>
      <c r="L34" s="70">
        <f t="shared" si="25"/>
        <v>0</v>
      </c>
      <c r="M34" s="70">
        <f t="shared" si="25"/>
        <v>0</v>
      </c>
      <c r="N34" s="70">
        <f t="shared" si="25"/>
        <v>0</v>
      </c>
      <c r="O34" s="70">
        <f t="shared" si="25"/>
        <v>0</v>
      </c>
      <c r="P34" s="71">
        <f>SUM(D34:O34)</f>
        <v>0</v>
      </c>
      <c r="Q34" s="281">
        <f>P34+'Rok 3'!Q34</f>
        <v>0</v>
      </c>
    </row>
    <row r="35" spans="2:17" s="54" customFormat="1" ht="19.5" customHeight="1" outlineLevel="1">
      <c r="B35" s="72" t="s">
        <v>55</v>
      </c>
      <c r="C35" s="73"/>
      <c r="D35" s="74">
        <f aca="true" t="shared" si="26" ref="D35:Q35">SUBTOTAL(9,D30:D34)</f>
        <v>4250</v>
      </c>
      <c r="E35" s="74">
        <f t="shared" si="26"/>
        <v>4250</v>
      </c>
      <c r="F35" s="74">
        <f t="shared" si="26"/>
        <v>4250</v>
      </c>
      <c r="G35" s="74">
        <f t="shared" si="26"/>
        <v>4250</v>
      </c>
      <c r="H35" s="74">
        <f t="shared" si="26"/>
        <v>4250</v>
      </c>
      <c r="I35" s="74">
        <f t="shared" si="26"/>
        <v>4250</v>
      </c>
      <c r="J35" s="74">
        <f t="shared" si="26"/>
        <v>4250</v>
      </c>
      <c r="K35" s="74">
        <f t="shared" si="26"/>
        <v>4250</v>
      </c>
      <c r="L35" s="74">
        <f t="shared" si="26"/>
        <v>4250</v>
      </c>
      <c r="M35" s="74">
        <f t="shared" si="26"/>
        <v>4250</v>
      </c>
      <c r="N35" s="74">
        <f t="shared" si="26"/>
        <v>4250</v>
      </c>
      <c r="O35" s="74">
        <f t="shared" si="26"/>
        <v>4250</v>
      </c>
      <c r="P35" s="75">
        <f t="shared" si="26"/>
        <v>51000</v>
      </c>
      <c r="Q35" s="282">
        <f t="shared" si="26"/>
        <v>220596</v>
      </c>
    </row>
    <row r="36" spans="2:17" ht="19.5" customHeight="1" outlineLevel="2">
      <c r="B36" s="76" t="s">
        <v>56</v>
      </c>
      <c r="C36" s="77" t="s">
        <v>57</v>
      </c>
      <c r="D36" s="242">
        <f>'Rok 3'!O36</f>
        <v>0</v>
      </c>
      <c r="E36" s="78">
        <f aca="true" t="shared" si="27" ref="E36:O36">D$36</f>
        <v>0</v>
      </c>
      <c r="F36" s="78">
        <f t="shared" si="27"/>
        <v>0</v>
      </c>
      <c r="G36" s="78">
        <f t="shared" si="27"/>
        <v>0</v>
      </c>
      <c r="H36" s="78">
        <f t="shared" si="27"/>
        <v>0</v>
      </c>
      <c r="I36" s="78">
        <f t="shared" si="27"/>
        <v>0</v>
      </c>
      <c r="J36" s="78">
        <f t="shared" si="27"/>
        <v>0</v>
      </c>
      <c r="K36" s="78">
        <f t="shared" si="27"/>
        <v>0</v>
      </c>
      <c r="L36" s="78">
        <f t="shared" si="27"/>
        <v>0</v>
      </c>
      <c r="M36" s="78">
        <f t="shared" si="27"/>
        <v>0</v>
      </c>
      <c r="N36" s="78">
        <f t="shared" si="27"/>
        <v>0</v>
      </c>
      <c r="O36" s="78">
        <f t="shared" si="27"/>
        <v>0</v>
      </c>
      <c r="P36" s="79">
        <f>SUM(D36:O36)</f>
        <v>0</v>
      </c>
      <c r="Q36" s="283">
        <f>P36+'Rok 3'!Q36</f>
        <v>0</v>
      </c>
    </row>
    <row r="37" spans="2:17" ht="19.5" customHeight="1" outlineLevel="2">
      <c r="B37" s="80" t="s">
        <v>56</v>
      </c>
      <c r="C37" s="81" t="s">
        <v>58</v>
      </c>
      <c r="D37" s="242">
        <f>'Rok 3'!O37</f>
        <v>1900</v>
      </c>
      <c r="E37" s="82">
        <f aca="true" t="shared" si="28" ref="E37:O37">D$37</f>
        <v>1900</v>
      </c>
      <c r="F37" s="82">
        <f t="shared" si="28"/>
        <v>1900</v>
      </c>
      <c r="G37" s="82">
        <f t="shared" si="28"/>
        <v>1900</v>
      </c>
      <c r="H37" s="82">
        <f t="shared" si="28"/>
        <v>1900</v>
      </c>
      <c r="I37" s="82">
        <f t="shared" si="28"/>
        <v>1900</v>
      </c>
      <c r="J37" s="82">
        <f t="shared" si="28"/>
        <v>1900</v>
      </c>
      <c r="K37" s="82">
        <f t="shared" si="28"/>
        <v>1900</v>
      </c>
      <c r="L37" s="82">
        <f t="shared" si="28"/>
        <v>1900</v>
      </c>
      <c r="M37" s="82">
        <f t="shared" si="28"/>
        <v>1900</v>
      </c>
      <c r="N37" s="82">
        <f t="shared" si="28"/>
        <v>1900</v>
      </c>
      <c r="O37" s="82">
        <f t="shared" si="28"/>
        <v>1900</v>
      </c>
      <c r="P37" s="83">
        <f>SUM(D37:O37)</f>
        <v>22800</v>
      </c>
      <c r="Q37" s="283">
        <f>P37+'Rok 3'!Q37</f>
        <v>91200</v>
      </c>
    </row>
    <row r="38" spans="2:17" ht="19.5" customHeight="1" outlineLevel="2">
      <c r="B38" s="80" t="s">
        <v>56</v>
      </c>
      <c r="C38" s="81" t="s">
        <v>59</v>
      </c>
      <c r="D38" s="242">
        <f>'Rok 3'!O38</f>
        <v>1000</v>
      </c>
      <c r="E38" s="82">
        <f aca="true" t="shared" si="29" ref="E38:O38">D$38</f>
        <v>1000</v>
      </c>
      <c r="F38" s="82">
        <f t="shared" si="29"/>
        <v>1000</v>
      </c>
      <c r="G38" s="82">
        <f t="shared" si="29"/>
        <v>1000</v>
      </c>
      <c r="H38" s="82">
        <f t="shared" si="29"/>
        <v>1000</v>
      </c>
      <c r="I38" s="82">
        <f t="shared" si="29"/>
        <v>1000</v>
      </c>
      <c r="J38" s="82">
        <f t="shared" si="29"/>
        <v>1000</v>
      </c>
      <c r="K38" s="82">
        <f t="shared" si="29"/>
        <v>1000</v>
      </c>
      <c r="L38" s="82">
        <f t="shared" si="29"/>
        <v>1000</v>
      </c>
      <c r="M38" s="82">
        <f t="shared" si="29"/>
        <v>1000</v>
      </c>
      <c r="N38" s="82">
        <f t="shared" si="29"/>
        <v>1000</v>
      </c>
      <c r="O38" s="82">
        <f t="shared" si="29"/>
        <v>1000</v>
      </c>
      <c r="P38" s="83">
        <f>SUM(D38:O38)</f>
        <v>12000</v>
      </c>
      <c r="Q38" s="283">
        <f>P38+'Rok 3'!Q38</f>
        <v>48000</v>
      </c>
    </row>
    <row r="39" spans="2:17" ht="19.5" customHeight="1" outlineLevel="2">
      <c r="B39" s="84" t="s">
        <v>56</v>
      </c>
      <c r="C39" s="85" t="s">
        <v>48</v>
      </c>
      <c r="D39" s="242">
        <f>'Rok 3'!O39</f>
        <v>1750</v>
      </c>
      <c r="E39" s="86">
        <f aca="true" t="shared" si="30" ref="E39:O39">D$39</f>
        <v>1750</v>
      </c>
      <c r="F39" s="86">
        <f t="shared" si="30"/>
        <v>1750</v>
      </c>
      <c r="G39" s="86">
        <f t="shared" si="30"/>
        <v>1750</v>
      </c>
      <c r="H39" s="86">
        <f t="shared" si="30"/>
        <v>1750</v>
      </c>
      <c r="I39" s="86">
        <f t="shared" si="30"/>
        <v>1750</v>
      </c>
      <c r="J39" s="86">
        <f t="shared" si="30"/>
        <v>1750</v>
      </c>
      <c r="K39" s="86">
        <f t="shared" si="30"/>
        <v>1750</v>
      </c>
      <c r="L39" s="86">
        <f t="shared" si="30"/>
        <v>1750</v>
      </c>
      <c r="M39" s="86">
        <f t="shared" si="30"/>
        <v>1750</v>
      </c>
      <c r="N39" s="86">
        <f t="shared" si="30"/>
        <v>1750</v>
      </c>
      <c r="O39" s="86">
        <f t="shared" si="30"/>
        <v>1750</v>
      </c>
      <c r="P39" s="87">
        <f>SUM(D39:O39)</f>
        <v>21000</v>
      </c>
      <c r="Q39" s="283">
        <f>P39+'Rok 3'!Q39</f>
        <v>74432</v>
      </c>
    </row>
    <row r="40" spans="2:17" s="54" customFormat="1" ht="19.5" customHeight="1" outlineLevel="1">
      <c r="B40" s="88" t="s">
        <v>61</v>
      </c>
      <c r="C40" s="89"/>
      <c r="D40" s="90">
        <f aca="true" t="shared" si="31" ref="D40:Q40">SUBTOTAL(9,D36:D39)</f>
        <v>4650</v>
      </c>
      <c r="E40" s="90">
        <f t="shared" si="31"/>
        <v>4650</v>
      </c>
      <c r="F40" s="90">
        <f t="shared" si="31"/>
        <v>4650</v>
      </c>
      <c r="G40" s="90">
        <f t="shared" si="31"/>
        <v>4650</v>
      </c>
      <c r="H40" s="90">
        <f t="shared" si="31"/>
        <v>4650</v>
      </c>
      <c r="I40" s="90">
        <f t="shared" si="31"/>
        <v>4650</v>
      </c>
      <c r="J40" s="90">
        <f t="shared" si="31"/>
        <v>4650</v>
      </c>
      <c r="K40" s="90">
        <f t="shared" si="31"/>
        <v>4650</v>
      </c>
      <c r="L40" s="90">
        <f t="shared" si="31"/>
        <v>4650</v>
      </c>
      <c r="M40" s="90">
        <f t="shared" si="31"/>
        <v>4650</v>
      </c>
      <c r="N40" s="90">
        <f t="shared" si="31"/>
        <v>4650</v>
      </c>
      <c r="O40" s="90">
        <f t="shared" si="31"/>
        <v>4650</v>
      </c>
      <c r="P40" s="91">
        <f t="shared" si="31"/>
        <v>55800</v>
      </c>
      <c r="Q40" s="284">
        <f t="shared" si="31"/>
        <v>213632</v>
      </c>
    </row>
    <row r="41" spans="2:17" ht="19.5" customHeight="1" outlineLevel="2">
      <c r="B41" s="92" t="s">
        <v>62</v>
      </c>
      <c r="C41" s="93" t="s">
        <v>63</v>
      </c>
      <c r="D41" s="247">
        <f>'Rok 3'!O41</f>
        <v>4600</v>
      </c>
      <c r="E41" s="94">
        <f aca="true" t="shared" si="32" ref="E41:O41">D$41</f>
        <v>4600</v>
      </c>
      <c r="F41" s="94">
        <f t="shared" si="32"/>
        <v>4600</v>
      </c>
      <c r="G41" s="94">
        <f t="shared" si="32"/>
        <v>4600</v>
      </c>
      <c r="H41" s="94">
        <f t="shared" si="32"/>
        <v>4600</v>
      </c>
      <c r="I41" s="94">
        <f t="shared" si="32"/>
        <v>4600</v>
      </c>
      <c r="J41" s="94">
        <f t="shared" si="32"/>
        <v>4600</v>
      </c>
      <c r="K41" s="94">
        <f t="shared" si="32"/>
        <v>4600</v>
      </c>
      <c r="L41" s="94">
        <f t="shared" si="32"/>
        <v>4600</v>
      </c>
      <c r="M41" s="94">
        <f t="shared" si="32"/>
        <v>4600</v>
      </c>
      <c r="N41" s="94">
        <f t="shared" si="32"/>
        <v>4600</v>
      </c>
      <c r="O41" s="94">
        <f t="shared" si="32"/>
        <v>4600</v>
      </c>
      <c r="P41" s="95">
        <f>SUM(D41:O41)</f>
        <v>55200</v>
      </c>
      <c r="Q41" s="285">
        <f>P41+'Rok 3'!Q41</f>
        <v>220800</v>
      </c>
    </row>
    <row r="42" spans="2:17" ht="19.5" customHeight="1" outlineLevel="2">
      <c r="B42" s="96" t="s">
        <v>62</v>
      </c>
      <c r="C42" s="97" t="s">
        <v>64</v>
      </c>
      <c r="D42" s="247">
        <f>'Rok 3'!O42</f>
        <v>700</v>
      </c>
      <c r="E42" s="98">
        <f aca="true" t="shared" si="33" ref="E42:O42">D$42</f>
        <v>700</v>
      </c>
      <c r="F42" s="98">
        <f t="shared" si="33"/>
        <v>700</v>
      </c>
      <c r="G42" s="98">
        <f t="shared" si="33"/>
        <v>700</v>
      </c>
      <c r="H42" s="98">
        <f t="shared" si="33"/>
        <v>700</v>
      </c>
      <c r="I42" s="98">
        <f t="shared" si="33"/>
        <v>700</v>
      </c>
      <c r="J42" s="98">
        <f t="shared" si="33"/>
        <v>700</v>
      </c>
      <c r="K42" s="98">
        <f t="shared" si="33"/>
        <v>700</v>
      </c>
      <c r="L42" s="98">
        <f t="shared" si="33"/>
        <v>700</v>
      </c>
      <c r="M42" s="98">
        <f t="shared" si="33"/>
        <v>700</v>
      </c>
      <c r="N42" s="98">
        <f t="shared" si="33"/>
        <v>700</v>
      </c>
      <c r="O42" s="98">
        <f t="shared" si="33"/>
        <v>700</v>
      </c>
      <c r="P42" s="99">
        <f>SUM(D42:O42)</f>
        <v>8400</v>
      </c>
      <c r="Q42" s="285">
        <f>P42+'Rok 3'!Q42</f>
        <v>33600</v>
      </c>
    </row>
    <row r="43" spans="2:17" ht="19.5" customHeight="1" outlineLevel="2">
      <c r="B43" s="96" t="s">
        <v>62</v>
      </c>
      <c r="C43" s="97" t="s">
        <v>65</v>
      </c>
      <c r="D43" s="247">
        <f>'Rok 3'!O43</f>
        <v>2000</v>
      </c>
      <c r="E43" s="98">
        <f aca="true" t="shared" si="34" ref="E43:O43">D$43</f>
        <v>2000</v>
      </c>
      <c r="F43" s="98">
        <f t="shared" si="34"/>
        <v>2000</v>
      </c>
      <c r="G43" s="98">
        <f t="shared" si="34"/>
        <v>2000</v>
      </c>
      <c r="H43" s="98">
        <f t="shared" si="34"/>
        <v>2000</v>
      </c>
      <c r="I43" s="98">
        <f t="shared" si="34"/>
        <v>2000</v>
      </c>
      <c r="J43" s="98">
        <f t="shared" si="34"/>
        <v>2000</v>
      </c>
      <c r="K43" s="98">
        <f t="shared" si="34"/>
        <v>2000</v>
      </c>
      <c r="L43" s="98">
        <f t="shared" si="34"/>
        <v>2000</v>
      </c>
      <c r="M43" s="98">
        <f t="shared" si="34"/>
        <v>2000</v>
      </c>
      <c r="N43" s="98">
        <f t="shared" si="34"/>
        <v>2000</v>
      </c>
      <c r="O43" s="98">
        <f t="shared" si="34"/>
        <v>2000</v>
      </c>
      <c r="P43" s="99">
        <f>SUM(D43:O43)</f>
        <v>24000</v>
      </c>
      <c r="Q43" s="285">
        <f>P43+'Rok 3'!Q43</f>
        <v>96000</v>
      </c>
    </row>
    <row r="44" spans="2:17" ht="19.5" customHeight="1" outlineLevel="2">
      <c r="B44" s="100" t="s">
        <v>62</v>
      </c>
      <c r="C44" s="101" t="s">
        <v>48</v>
      </c>
      <c r="D44" s="247">
        <f>'Rok 3'!O44</f>
        <v>0</v>
      </c>
      <c r="E44" s="102">
        <f aca="true" t="shared" si="35" ref="E44:O44">D$44</f>
        <v>0</v>
      </c>
      <c r="F44" s="102">
        <f t="shared" si="35"/>
        <v>0</v>
      </c>
      <c r="G44" s="102">
        <f t="shared" si="35"/>
        <v>0</v>
      </c>
      <c r="H44" s="102">
        <f t="shared" si="35"/>
        <v>0</v>
      </c>
      <c r="I44" s="102">
        <f t="shared" si="35"/>
        <v>0</v>
      </c>
      <c r="J44" s="102">
        <f t="shared" si="35"/>
        <v>0</v>
      </c>
      <c r="K44" s="102">
        <f t="shared" si="35"/>
        <v>0</v>
      </c>
      <c r="L44" s="102">
        <f t="shared" si="35"/>
        <v>0</v>
      </c>
      <c r="M44" s="102">
        <f t="shared" si="35"/>
        <v>0</v>
      </c>
      <c r="N44" s="102">
        <f t="shared" si="35"/>
        <v>0</v>
      </c>
      <c r="O44" s="102">
        <f t="shared" si="35"/>
        <v>0</v>
      </c>
      <c r="P44" s="103">
        <f>SUM(D44:O44)</f>
        <v>0</v>
      </c>
      <c r="Q44" s="285">
        <f>P44+'Rok 3'!Q44</f>
        <v>0</v>
      </c>
    </row>
    <row r="45" spans="2:17" s="54" customFormat="1" ht="19.5" customHeight="1" outlineLevel="1">
      <c r="B45" s="308" t="s">
        <v>66</v>
      </c>
      <c r="C45" s="308"/>
      <c r="D45" s="104">
        <f aca="true" t="shared" si="36" ref="D45:Q45">SUBTOTAL(9,D41:D44)</f>
        <v>7300</v>
      </c>
      <c r="E45" s="104">
        <f t="shared" si="36"/>
        <v>7300</v>
      </c>
      <c r="F45" s="104">
        <f t="shared" si="36"/>
        <v>7300</v>
      </c>
      <c r="G45" s="104">
        <f t="shared" si="36"/>
        <v>7300</v>
      </c>
      <c r="H45" s="104">
        <f t="shared" si="36"/>
        <v>7300</v>
      </c>
      <c r="I45" s="104">
        <f t="shared" si="36"/>
        <v>7300</v>
      </c>
      <c r="J45" s="104">
        <f t="shared" si="36"/>
        <v>7300</v>
      </c>
      <c r="K45" s="104">
        <f t="shared" si="36"/>
        <v>7300</v>
      </c>
      <c r="L45" s="104">
        <f t="shared" si="36"/>
        <v>7300</v>
      </c>
      <c r="M45" s="104">
        <f t="shared" si="36"/>
        <v>7300</v>
      </c>
      <c r="N45" s="104">
        <f t="shared" si="36"/>
        <v>7300</v>
      </c>
      <c r="O45" s="104">
        <f t="shared" si="36"/>
        <v>7300</v>
      </c>
      <c r="P45" s="105">
        <f t="shared" si="36"/>
        <v>87600</v>
      </c>
      <c r="Q45" s="286">
        <f t="shared" si="36"/>
        <v>350400</v>
      </c>
    </row>
    <row r="46" spans="2:17" s="3" customFormat="1" ht="18.75">
      <c r="B46" s="318" t="s">
        <v>0</v>
      </c>
      <c r="C46" s="318"/>
      <c r="D46" s="318" t="str">
        <f>D1</f>
        <v>Jméno domácnosti Pohodovi - A</v>
      </c>
      <c r="E46" s="318"/>
      <c r="F46" s="318"/>
      <c r="G46" s="318"/>
      <c r="P46" s="5" t="s">
        <v>134</v>
      </c>
      <c r="Q46" s="6" t="s">
        <v>67</v>
      </c>
    </row>
    <row r="47" spans="2:17" ht="19.5" customHeight="1" outlineLevel="2">
      <c r="B47" s="106" t="s">
        <v>68</v>
      </c>
      <c r="C47" s="107" t="s">
        <v>69</v>
      </c>
      <c r="D47" s="108">
        <f>'Rok 3'!O47</f>
        <v>800</v>
      </c>
      <c r="E47" s="108">
        <f aca="true" t="shared" si="37" ref="E47:O47">D$47</f>
        <v>800</v>
      </c>
      <c r="F47" s="108">
        <f t="shared" si="37"/>
        <v>800</v>
      </c>
      <c r="G47" s="108">
        <f t="shared" si="37"/>
        <v>800</v>
      </c>
      <c r="H47" s="108">
        <f t="shared" si="37"/>
        <v>800</v>
      </c>
      <c r="I47" s="108">
        <f t="shared" si="37"/>
        <v>800</v>
      </c>
      <c r="J47" s="108">
        <f t="shared" si="37"/>
        <v>800</v>
      </c>
      <c r="K47" s="108">
        <f t="shared" si="37"/>
        <v>800</v>
      </c>
      <c r="L47" s="108">
        <f t="shared" si="37"/>
        <v>800</v>
      </c>
      <c r="M47" s="108">
        <f t="shared" si="37"/>
        <v>800</v>
      </c>
      <c r="N47" s="108">
        <f t="shared" si="37"/>
        <v>800</v>
      </c>
      <c r="O47" s="108">
        <f t="shared" si="37"/>
        <v>800</v>
      </c>
      <c r="P47" s="109">
        <f aca="true" t="shared" si="38" ref="P47:P54">SUM(D47:O47)</f>
        <v>9600</v>
      </c>
      <c r="Q47" s="252">
        <f>P47+'Rok 3'!Q47</f>
        <v>38400</v>
      </c>
    </row>
    <row r="48" spans="2:17" ht="19.5" customHeight="1" outlineLevel="2">
      <c r="B48" s="110" t="s">
        <v>68</v>
      </c>
      <c r="C48" s="111" t="s">
        <v>70</v>
      </c>
      <c r="D48" s="287">
        <f>'Rok 3'!O48</f>
        <v>1000</v>
      </c>
      <c r="E48" s="112">
        <f aca="true" t="shared" si="39" ref="E48:O48">D$48</f>
        <v>1000</v>
      </c>
      <c r="F48" s="112">
        <f t="shared" si="39"/>
        <v>1000</v>
      </c>
      <c r="G48" s="112">
        <f t="shared" si="39"/>
        <v>1000</v>
      </c>
      <c r="H48" s="112">
        <f t="shared" si="39"/>
        <v>1000</v>
      </c>
      <c r="I48" s="112">
        <f t="shared" si="39"/>
        <v>1000</v>
      </c>
      <c r="J48" s="112">
        <f t="shared" si="39"/>
        <v>1000</v>
      </c>
      <c r="K48" s="112">
        <f t="shared" si="39"/>
        <v>1000</v>
      </c>
      <c r="L48" s="112">
        <f t="shared" si="39"/>
        <v>1000</v>
      </c>
      <c r="M48" s="112">
        <f t="shared" si="39"/>
        <v>1000</v>
      </c>
      <c r="N48" s="112">
        <f t="shared" si="39"/>
        <v>1000</v>
      </c>
      <c r="O48" s="112">
        <f t="shared" si="39"/>
        <v>1000</v>
      </c>
      <c r="P48" s="113">
        <f t="shared" si="38"/>
        <v>12000</v>
      </c>
      <c r="Q48" s="288">
        <f>P48+'Rok 3'!Q48</f>
        <v>56000</v>
      </c>
    </row>
    <row r="49" spans="2:17" ht="19.5" customHeight="1" outlineLevel="2">
      <c r="B49" s="110" t="s">
        <v>68</v>
      </c>
      <c r="C49" s="111" t="s">
        <v>71</v>
      </c>
      <c r="D49" s="287">
        <f>'Rok 3'!O49</f>
        <v>0</v>
      </c>
      <c r="E49" s="112">
        <f>D$49</f>
        <v>0</v>
      </c>
      <c r="F49" s="112">
        <f>E$49</f>
        <v>0</v>
      </c>
      <c r="G49" s="112">
        <f>F$49</f>
        <v>0</v>
      </c>
      <c r="H49" s="112">
        <f>G$49</f>
        <v>0</v>
      </c>
      <c r="I49" s="112">
        <f>H$49</f>
        <v>0</v>
      </c>
      <c r="J49" s="114" t="s">
        <v>72</v>
      </c>
      <c r="K49" s="114" t="str">
        <f>J$49</f>
        <v>-</v>
      </c>
      <c r="L49" s="112">
        <f>I$49</f>
        <v>0</v>
      </c>
      <c r="M49" s="112">
        <f>L$49</f>
        <v>0</v>
      </c>
      <c r="N49" s="112">
        <f>M$49</f>
        <v>0</v>
      </c>
      <c r="O49" s="112">
        <f>N$49</f>
        <v>0</v>
      </c>
      <c r="P49" s="113">
        <f t="shared" si="38"/>
        <v>0</v>
      </c>
      <c r="Q49" s="288">
        <f>P49+'Rok 3'!Q49</f>
        <v>0</v>
      </c>
    </row>
    <row r="50" spans="2:17" ht="19.5" customHeight="1" outlineLevel="2">
      <c r="B50" s="110" t="s">
        <v>68</v>
      </c>
      <c r="C50" s="111" t="s">
        <v>73</v>
      </c>
      <c r="D50" s="287">
        <f>'Rok 3'!O50</f>
        <v>1000</v>
      </c>
      <c r="E50" s="112">
        <f>D$50</f>
        <v>1000</v>
      </c>
      <c r="F50" s="112">
        <f>E$50</f>
        <v>1000</v>
      </c>
      <c r="G50" s="112">
        <f>F$50</f>
        <v>1000</v>
      </c>
      <c r="H50" s="112">
        <f>G$50</f>
        <v>1000</v>
      </c>
      <c r="I50" s="112">
        <f>H$50</f>
        <v>1000</v>
      </c>
      <c r="J50" s="114" t="s">
        <v>72</v>
      </c>
      <c r="K50" s="114" t="str">
        <f>J$50</f>
        <v>-</v>
      </c>
      <c r="L50" s="112">
        <f>I$50</f>
        <v>1000</v>
      </c>
      <c r="M50" s="112">
        <f>L$50</f>
        <v>1000</v>
      </c>
      <c r="N50" s="112">
        <f>M$50</f>
        <v>1000</v>
      </c>
      <c r="O50" s="112">
        <f>N$50</f>
        <v>1000</v>
      </c>
      <c r="P50" s="113">
        <f t="shared" si="38"/>
        <v>10000</v>
      </c>
      <c r="Q50" s="288">
        <f>P50+'Rok 3'!Q50</f>
        <v>40000</v>
      </c>
    </row>
    <row r="51" spans="2:17" ht="19.5" customHeight="1" outlineLevel="2">
      <c r="B51" s="110" t="s">
        <v>68</v>
      </c>
      <c r="C51" s="111" t="s">
        <v>74</v>
      </c>
      <c r="D51" s="287">
        <f>'Rok 3'!O51</f>
        <v>1000</v>
      </c>
      <c r="E51" s="112">
        <f>D$51</f>
        <v>1000</v>
      </c>
      <c r="F51" s="112">
        <f>E$51</f>
        <v>1000</v>
      </c>
      <c r="G51" s="112">
        <f>F$51</f>
        <v>1000</v>
      </c>
      <c r="H51" s="112">
        <f>G$51</f>
        <v>1000</v>
      </c>
      <c r="I51" s="112">
        <f>H$51</f>
        <v>1000</v>
      </c>
      <c r="J51" s="114" t="s">
        <v>72</v>
      </c>
      <c r="K51" s="114" t="str">
        <f>J$51</f>
        <v>-</v>
      </c>
      <c r="L51" s="112">
        <f>I$51</f>
        <v>1000</v>
      </c>
      <c r="M51" s="112">
        <f>L$51</f>
        <v>1000</v>
      </c>
      <c r="N51" s="112">
        <f>M$51</f>
        <v>1000</v>
      </c>
      <c r="O51" s="112">
        <f>N$51</f>
        <v>1000</v>
      </c>
      <c r="P51" s="113">
        <f t="shared" si="38"/>
        <v>10000</v>
      </c>
      <c r="Q51" s="288">
        <f>P51+'Rok 3'!Q51</f>
        <v>40000</v>
      </c>
    </row>
    <row r="52" spans="2:17" ht="19.5" customHeight="1" outlineLevel="2">
      <c r="B52" s="110" t="s">
        <v>68</v>
      </c>
      <c r="C52" s="111" t="s">
        <v>75</v>
      </c>
      <c r="D52" s="287">
        <f>'Rok 3'!O52</f>
        <v>400</v>
      </c>
      <c r="E52" s="112">
        <f aca="true" t="shared" si="40" ref="E52:O52">D$52</f>
        <v>400</v>
      </c>
      <c r="F52" s="112">
        <f t="shared" si="40"/>
        <v>400</v>
      </c>
      <c r="G52" s="112">
        <f t="shared" si="40"/>
        <v>400</v>
      </c>
      <c r="H52" s="112">
        <f t="shared" si="40"/>
        <v>400</v>
      </c>
      <c r="I52" s="112">
        <f t="shared" si="40"/>
        <v>400</v>
      </c>
      <c r="J52" s="112">
        <f t="shared" si="40"/>
        <v>400</v>
      </c>
      <c r="K52" s="112">
        <f t="shared" si="40"/>
        <v>400</v>
      </c>
      <c r="L52" s="112">
        <f t="shared" si="40"/>
        <v>400</v>
      </c>
      <c r="M52" s="112">
        <f t="shared" si="40"/>
        <v>400</v>
      </c>
      <c r="N52" s="112">
        <f t="shared" si="40"/>
        <v>400</v>
      </c>
      <c r="O52" s="112">
        <f t="shared" si="40"/>
        <v>400</v>
      </c>
      <c r="P52" s="113">
        <f t="shared" si="38"/>
        <v>4800</v>
      </c>
      <c r="Q52" s="288">
        <f>P52+'Rok 3'!Q52</f>
        <v>25600</v>
      </c>
    </row>
    <row r="53" spans="2:17" ht="19.5" customHeight="1" outlineLevel="2">
      <c r="B53" s="110" t="s">
        <v>68</v>
      </c>
      <c r="C53" s="111" t="s">
        <v>76</v>
      </c>
      <c r="D53" s="287">
        <f>'Rok 3'!O53</f>
        <v>1000</v>
      </c>
      <c r="E53" s="112">
        <f aca="true" t="shared" si="41" ref="E53:O53">D$53</f>
        <v>1000</v>
      </c>
      <c r="F53" s="112">
        <f t="shared" si="41"/>
        <v>1000</v>
      </c>
      <c r="G53" s="112">
        <f t="shared" si="41"/>
        <v>1000</v>
      </c>
      <c r="H53" s="112">
        <f t="shared" si="41"/>
        <v>1000</v>
      </c>
      <c r="I53" s="112">
        <f t="shared" si="41"/>
        <v>1000</v>
      </c>
      <c r="J53" s="112">
        <f t="shared" si="41"/>
        <v>1000</v>
      </c>
      <c r="K53" s="112">
        <f t="shared" si="41"/>
        <v>1000</v>
      </c>
      <c r="L53" s="112">
        <f t="shared" si="41"/>
        <v>1000</v>
      </c>
      <c r="M53" s="112">
        <f t="shared" si="41"/>
        <v>1000</v>
      </c>
      <c r="N53" s="112">
        <f t="shared" si="41"/>
        <v>1000</v>
      </c>
      <c r="O53" s="112">
        <f t="shared" si="41"/>
        <v>1000</v>
      </c>
      <c r="P53" s="113">
        <f t="shared" si="38"/>
        <v>12000</v>
      </c>
      <c r="Q53" s="288">
        <f>P53+'Rok 3'!Q53</f>
        <v>48000</v>
      </c>
    </row>
    <row r="54" spans="2:17" ht="19.5" customHeight="1" outlineLevel="2">
      <c r="B54" s="115" t="s">
        <v>68</v>
      </c>
      <c r="C54" s="116" t="s">
        <v>48</v>
      </c>
      <c r="D54" s="287">
        <f>'Rok 3'!O54</f>
        <v>0</v>
      </c>
      <c r="E54" s="117">
        <f aca="true" t="shared" si="42" ref="E54:O54">D$54</f>
        <v>0</v>
      </c>
      <c r="F54" s="117">
        <f t="shared" si="42"/>
        <v>0</v>
      </c>
      <c r="G54" s="117">
        <f t="shared" si="42"/>
        <v>0</v>
      </c>
      <c r="H54" s="117">
        <f t="shared" si="42"/>
        <v>0</v>
      </c>
      <c r="I54" s="117">
        <f t="shared" si="42"/>
        <v>0</v>
      </c>
      <c r="J54" s="117">
        <f t="shared" si="42"/>
        <v>0</v>
      </c>
      <c r="K54" s="117">
        <f t="shared" si="42"/>
        <v>0</v>
      </c>
      <c r="L54" s="117">
        <f t="shared" si="42"/>
        <v>0</v>
      </c>
      <c r="M54" s="117">
        <f t="shared" si="42"/>
        <v>0</v>
      </c>
      <c r="N54" s="117">
        <f t="shared" si="42"/>
        <v>0</v>
      </c>
      <c r="O54" s="117">
        <f t="shared" si="42"/>
        <v>0</v>
      </c>
      <c r="P54" s="118">
        <f t="shared" si="38"/>
        <v>0</v>
      </c>
      <c r="Q54" s="288">
        <f>P54+'Rok 3'!Q54</f>
        <v>0</v>
      </c>
    </row>
    <row r="55" spans="2:17" s="54" customFormat="1" ht="19.5" customHeight="1" outlineLevel="1">
      <c r="B55" s="309" t="s">
        <v>77</v>
      </c>
      <c r="C55" s="309"/>
      <c r="D55" s="119">
        <f aca="true" t="shared" si="43" ref="D55:Q55">SUBTOTAL(9,D47:D54)</f>
        <v>5200</v>
      </c>
      <c r="E55" s="119">
        <f t="shared" si="43"/>
        <v>5200</v>
      </c>
      <c r="F55" s="119">
        <f t="shared" si="43"/>
        <v>5200</v>
      </c>
      <c r="G55" s="119">
        <f t="shared" si="43"/>
        <v>5200</v>
      </c>
      <c r="H55" s="119">
        <f t="shared" si="43"/>
        <v>5200</v>
      </c>
      <c r="I55" s="119">
        <f t="shared" si="43"/>
        <v>5200</v>
      </c>
      <c r="J55" s="119">
        <f t="shared" si="43"/>
        <v>3200</v>
      </c>
      <c r="K55" s="119">
        <f t="shared" si="43"/>
        <v>3200</v>
      </c>
      <c r="L55" s="119">
        <f t="shared" si="43"/>
        <v>5200</v>
      </c>
      <c r="M55" s="119">
        <f t="shared" si="43"/>
        <v>5200</v>
      </c>
      <c r="N55" s="119">
        <f t="shared" si="43"/>
        <v>5200</v>
      </c>
      <c r="O55" s="119">
        <f t="shared" si="43"/>
        <v>5200</v>
      </c>
      <c r="P55" s="120">
        <f t="shared" si="43"/>
        <v>58400</v>
      </c>
      <c r="Q55" s="289">
        <f t="shared" si="43"/>
        <v>248000</v>
      </c>
    </row>
    <row r="56" spans="2:17" ht="19.5" customHeight="1" outlineLevel="2">
      <c r="B56" s="121" t="s">
        <v>78</v>
      </c>
      <c r="C56" s="122" t="s">
        <v>79</v>
      </c>
      <c r="D56" s="256">
        <f>'Rok 3'!O56</f>
        <v>600</v>
      </c>
      <c r="E56" s="123">
        <f aca="true" t="shared" si="44" ref="E56:O56">D$56</f>
        <v>600</v>
      </c>
      <c r="F56" s="123">
        <f t="shared" si="44"/>
        <v>600</v>
      </c>
      <c r="G56" s="123">
        <f t="shared" si="44"/>
        <v>600</v>
      </c>
      <c r="H56" s="123">
        <f t="shared" si="44"/>
        <v>600</v>
      </c>
      <c r="I56" s="123">
        <f t="shared" si="44"/>
        <v>600</v>
      </c>
      <c r="J56" s="123">
        <f t="shared" si="44"/>
        <v>600</v>
      </c>
      <c r="K56" s="123">
        <f t="shared" si="44"/>
        <v>600</v>
      </c>
      <c r="L56" s="123">
        <f t="shared" si="44"/>
        <v>600</v>
      </c>
      <c r="M56" s="123">
        <f t="shared" si="44"/>
        <v>600</v>
      </c>
      <c r="N56" s="123">
        <f t="shared" si="44"/>
        <v>600</v>
      </c>
      <c r="O56" s="123">
        <f t="shared" si="44"/>
        <v>600</v>
      </c>
      <c r="P56" s="124">
        <f>SUM(D56:O56)</f>
        <v>7200</v>
      </c>
      <c r="Q56" s="290">
        <f>P56+'Rok 3'!Q56</f>
        <v>28800</v>
      </c>
    </row>
    <row r="57" spans="2:17" ht="19.5" customHeight="1" outlineLevel="2">
      <c r="B57" s="125" t="s">
        <v>78</v>
      </c>
      <c r="C57" s="126" t="s">
        <v>80</v>
      </c>
      <c r="D57" s="256">
        <f>'Rok 3'!O57</f>
        <v>1000</v>
      </c>
      <c r="E57" s="127">
        <f aca="true" t="shared" si="45" ref="E57:O57">D$57</f>
        <v>1000</v>
      </c>
      <c r="F57" s="127">
        <f t="shared" si="45"/>
        <v>1000</v>
      </c>
      <c r="G57" s="127">
        <f t="shared" si="45"/>
        <v>1000</v>
      </c>
      <c r="H57" s="127">
        <f t="shared" si="45"/>
        <v>1000</v>
      </c>
      <c r="I57" s="127">
        <f t="shared" si="45"/>
        <v>1000</v>
      </c>
      <c r="J57" s="127">
        <f t="shared" si="45"/>
        <v>1000</v>
      </c>
      <c r="K57" s="127">
        <f t="shared" si="45"/>
        <v>1000</v>
      </c>
      <c r="L57" s="127">
        <f t="shared" si="45"/>
        <v>1000</v>
      </c>
      <c r="M57" s="127">
        <f t="shared" si="45"/>
        <v>1000</v>
      </c>
      <c r="N57" s="127">
        <f t="shared" si="45"/>
        <v>1000</v>
      </c>
      <c r="O57" s="127">
        <f t="shared" si="45"/>
        <v>1000</v>
      </c>
      <c r="P57" s="128">
        <f>SUM(D57:O57)</f>
        <v>12000</v>
      </c>
      <c r="Q57" s="290">
        <f>P57+'Rok 3'!Q57</f>
        <v>48000</v>
      </c>
    </row>
    <row r="58" spans="2:17" ht="19.5" customHeight="1" outlineLevel="2">
      <c r="B58" s="129" t="s">
        <v>78</v>
      </c>
      <c r="C58" s="130" t="s">
        <v>48</v>
      </c>
      <c r="D58" s="256">
        <f>'Rok 3'!O58</f>
        <v>1000</v>
      </c>
      <c r="E58" s="131">
        <f aca="true" t="shared" si="46" ref="E58:O58">D$58</f>
        <v>1000</v>
      </c>
      <c r="F58" s="131">
        <f t="shared" si="46"/>
        <v>1000</v>
      </c>
      <c r="G58" s="131">
        <f t="shared" si="46"/>
        <v>1000</v>
      </c>
      <c r="H58" s="131">
        <f t="shared" si="46"/>
        <v>1000</v>
      </c>
      <c r="I58" s="131">
        <f t="shared" si="46"/>
        <v>1000</v>
      </c>
      <c r="J58" s="131">
        <f t="shared" si="46"/>
        <v>1000</v>
      </c>
      <c r="K58" s="131">
        <f t="shared" si="46"/>
        <v>1000</v>
      </c>
      <c r="L58" s="131">
        <f t="shared" si="46"/>
        <v>1000</v>
      </c>
      <c r="M58" s="131">
        <f t="shared" si="46"/>
        <v>1000</v>
      </c>
      <c r="N58" s="131">
        <f t="shared" si="46"/>
        <v>1000</v>
      </c>
      <c r="O58" s="131">
        <f t="shared" si="46"/>
        <v>1000</v>
      </c>
      <c r="P58" s="132">
        <f>SUM(D58:O58)</f>
        <v>12000</v>
      </c>
      <c r="Q58" s="290">
        <f>P58+'Rok 3'!Q58</f>
        <v>48000</v>
      </c>
    </row>
    <row r="59" spans="2:17" s="54" customFormat="1" ht="19.5" customHeight="1" outlineLevel="1">
      <c r="B59" s="133" t="s">
        <v>81</v>
      </c>
      <c r="C59" s="134"/>
      <c r="D59" s="135">
        <f aca="true" t="shared" si="47" ref="D59:Q59">SUBTOTAL(9,D56:D58)</f>
        <v>2600</v>
      </c>
      <c r="E59" s="135">
        <f t="shared" si="47"/>
        <v>2600</v>
      </c>
      <c r="F59" s="135">
        <f t="shared" si="47"/>
        <v>2600</v>
      </c>
      <c r="G59" s="135">
        <f t="shared" si="47"/>
        <v>2600</v>
      </c>
      <c r="H59" s="135">
        <f t="shared" si="47"/>
        <v>2600</v>
      </c>
      <c r="I59" s="135">
        <f t="shared" si="47"/>
        <v>2600</v>
      </c>
      <c r="J59" s="135">
        <f t="shared" si="47"/>
        <v>2600</v>
      </c>
      <c r="K59" s="135">
        <f t="shared" si="47"/>
        <v>2600</v>
      </c>
      <c r="L59" s="135">
        <f t="shared" si="47"/>
        <v>2600</v>
      </c>
      <c r="M59" s="135">
        <f t="shared" si="47"/>
        <v>2600</v>
      </c>
      <c r="N59" s="135">
        <f t="shared" si="47"/>
        <v>2600</v>
      </c>
      <c r="O59" s="135">
        <f t="shared" si="47"/>
        <v>2600</v>
      </c>
      <c r="P59" s="136">
        <f t="shared" si="47"/>
        <v>31200</v>
      </c>
      <c r="Q59" s="291">
        <f t="shared" si="47"/>
        <v>124800</v>
      </c>
    </row>
    <row r="60" spans="2:17" ht="19.5" customHeight="1" outlineLevel="2">
      <c r="B60" s="137" t="s">
        <v>82</v>
      </c>
      <c r="C60" s="138" t="s">
        <v>69</v>
      </c>
      <c r="D60" s="261">
        <f>'Rok 3'!O60</f>
        <v>1000</v>
      </c>
      <c r="E60" s="139">
        <f aca="true" t="shared" si="48" ref="E60:O60">D$60</f>
        <v>1000</v>
      </c>
      <c r="F60" s="139">
        <f t="shared" si="48"/>
        <v>1000</v>
      </c>
      <c r="G60" s="139">
        <f t="shared" si="48"/>
        <v>1000</v>
      </c>
      <c r="H60" s="139">
        <f t="shared" si="48"/>
        <v>1000</v>
      </c>
      <c r="I60" s="139">
        <f t="shared" si="48"/>
        <v>1000</v>
      </c>
      <c r="J60" s="139">
        <f t="shared" si="48"/>
        <v>1000</v>
      </c>
      <c r="K60" s="139">
        <f t="shared" si="48"/>
        <v>1000</v>
      </c>
      <c r="L60" s="139">
        <f t="shared" si="48"/>
        <v>1000</v>
      </c>
      <c r="M60" s="139">
        <f t="shared" si="48"/>
        <v>1000</v>
      </c>
      <c r="N60" s="139">
        <f t="shared" si="48"/>
        <v>1000</v>
      </c>
      <c r="O60" s="139">
        <f t="shared" si="48"/>
        <v>1000</v>
      </c>
      <c r="P60" s="140">
        <f>SUM(D60:O60)</f>
        <v>12000</v>
      </c>
      <c r="Q60" s="292">
        <f>'Rok 3'!Q60</f>
        <v>24000</v>
      </c>
    </row>
    <row r="61" spans="2:17" ht="19.5" customHeight="1" outlineLevel="2">
      <c r="B61" s="141" t="s">
        <v>82</v>
      </c>
      <c r="C61" s="142" t="s">
        <v>83</v>
      </c>
      <c r="D61" s="261">
        <f>'Rok 3'!O61</f>
        <v>1000</v>
      </c>
      <c r="E61" s="143">
        <f aca="true" t="shared" si="49" ref="E61:O61">D$61</f>
        <v>1000</v>
      </c>
      <c r="F61" s="143">
        <f t="shared" si="49"/>
        <v>1000</v>
      </c>
      <c r="G61" s="143">
        <f t="shared" si="49"/>
        <v>1000</v>
      </c>
      <c r="H61" s="143">
        <f t="shared" si="49"/>
        <v>1000</v>
      </c>
      <c r="I61" s="143">
        <f t="shared" si="49"/>
        <v>1000</v>
      </c>
      <c r="J61" s="143">
        <f t="shared" si="49"/>
        <v>1000</v>
      </c>
      <c r="K61" s="143">
        <f t="shared" si="49"/>
        <v>1000</v>
      </c>
      <c r="L61" s="143">
        <f t="shared" si="49"/>
        <v>1000</v>
      </c>
      <c r="M61" s="143">
        <f t="shared" si="49"/>
        <v>1000</v>
      </c>
      <c r="N61" s="143">
        <f t="shared" si="49"/>
        <v>1000</v>
      </c>
      <c r="O61" s="143">
        <f t="shared" si="49"/>
        <v>1000</v>
      </c>
      <c r="P61" s="144">
        <f>SUM(D61:O61)</f>
        <v>12000</v>
      </c>
      <c r="Q61" s="292">
        <f>'Rok 3'!Q61</f>
        <v>40000</v>
      </c>
    </row>
    <row r="62" spans="2:17" ht="19.5" customHeight="1" outlineLevel="2">
      <c r="B62" s="145" t="s">
        <v>82</v>
      </c>
      <c r="C62" s="146" t="s">
        <v>48</v>
      </c>
      <c r="D62" s="261">
        <f>'Rok 3'!O62</f>
        <v>0</v>
      </c>
      <c r="E62" s="147">
        <f aca="true" t="shared" si="50" ref="E62:O62">D$62</f>
        <v>0</v>
      </c>
      <c r="F62" s="147">
        <f t="shared" si="50"/>
        <v>0</v>
      </c>
      <c r="G62" s="147">
        <f t="shared" si="50"/>
        <v>0</v>
      </c>
      <c r="H62" s="147">
        <f t="shared" si="50"/>
        <v>0</v>
      </c>
      <c r="I62" s="147">
        <f t="shared" si="50"/>
        <v>0</v>
      </c>
      <c r="J62" s="147">
        <f t="shared" si="50"/>
        <v>0</v>
      </c>
      <c r="K62" s="147">
        <f t="shared" si="50"/>
        <v>0</v>
      </c>
      <c r="L62" s="147">
        <f t="shared" si="50"/>
        <v>0</v>
      </c>
      <c r="M62" s="147">
        <f t="shared" si="50"/>
        <v>0</v>
      </c>
      <c r="N62" s="147">
        <f t="shared" si="50"/>
        <v>0</v>
      </c>
      <c r="O62" s="147">
        <f t="shared" si="50"/>
        <v>0</v>
      </c>
      <c r="P62" s="148">
        <f>SUM(D62:O62)</f>
        <v>0</v>
      </c>
      <c r="Q62" s="292">
        <f>'Rok 3'!Q62</f>
        <v>0</v>
      </c>
    </row>
    <row r="63" spans="2:17" s="54" customFormat="1" ht="19.5" customHeight="1" outlineLevel="1">
      <c r="B63" s="149" t="s">
        <v>84</v>
      </c>
      <c r="C63" s="150"/>
      <c r="D63" s="151">
        <f aca="true" t="shared" si="51" ref="D63:Q63">SUBTOTAL(9,D60:D62)</f>
        <v>2000</v>
      </c>
      <c r="E63" s="151">
        <f t="shared" si="51"/>
        <v>2000</v>
      </c>
      <c r="F63" s="151">
        <f t="shared" si="51"/>
        <v>2000</v>
      </c>
      <c r="G63" s="151">
        <f t="shared" si="51"/>
        <v>2000</v>
      </c>
      <c r="H63" s="151">
        <f t="shared" si="51"/>
        <v>2000</v>
      </c>
      <c r="I63" s="151">
        <f t="shared" si="51"/>
        <v>2000</v>
      </c>
      <c r="J63" s="151">
        <f t="shared" si="51"/>
        <v>2000</v>
      </c>
      <c r="K63" s="151">
        <f t="shared" si="51"/>
        <v>2000</v>
      </c>
      <c r="L63" s="151">
        <f t="shared" si="51"/>
        <v>2000</v>
      </c>
      <c r="M63" s="151">
        <f t="shared" si="51"/>
        <v>2000</v>
      </c>
      <c r="N63" s="151">
        <f t="shared" si="51"/>
        <v>2000</v>
      </c>
      <c r="O63" s="151">
        <f t="shared" si="51"/>
        <v>2000</v>
      </c>
      <c r="P63" s="152">
        <f t="shared" si="51"/>
        <v>24000</v>
      </c>
      <c r="Q63" s="152">
        <f t="shared" si="51"/>
        <v>64000</v>
      </c>
    </row>
    <row r="64" spans="2:17" ht="19.5" customHeight="1" outlineLevel="2">
      <c r="B64" s="153" t="s">
        <v>85</v>
      </c>
      <c r="C64" s="154" t="s">
        <v>48</v>
      </c>
      <c r="D64" s="303">
        <f>'Rok 3'!O64</f>
        <v>1000</v>
      </c>
      <c r="E64" s="155">
        <f aca="true" t="shared" si="52" ref="E64:O64">D$64</f>
        <v>1000</v>
      </c>
      <c r="F64" s="155">
        <f t="shared" si="52"/>
        <v>1000</v>
      </c>
      <c r="G64" s="155">
        <f t="shared" si="52"/>
        <v>1000</v>
      </c>
      <c r="H64" s="155">
        <f t="shared" si="52"/>
        <v>1000</v>
      </c>
      <c r="I64" s="155">
        <f t="shared" si="52"/>
        <v>1000</v>
      </c>
      <c r="J64" s="155">
        <f t="shared" si="52"/>
        <v>1000</v>
      </c>
      <c r="K64" s="155">
        <f t="shared" si="52"/>
        <v>1000</v>
      </c>
      <c r="L64" s="155">
        <f t="shared" si="52"/>
        <v>1000</v>
      </c>
      <c r="M64" s="155">
        <f t="shared" si="52"/>
        <v>1000</v>
      </c>
      <c r="N64" s="155">
        <f t="shared" si="52"/>
        <v>1000</v>
      </c>
      <c r="O64" s="155">
        <f t="shared" si="52"/>
        <v>1000</v>
      </c>
      <c r="P64" s="156">
        <f>SUM(D64:O64)</f>
        <v>12000</v>
      </c>
      <c r="Q64" s="156">
        <f>P64+'Rok 3'!Q64</f>
        <v>48000</v>
      </c>
    </row>
    <row r="65" spans="2:17" s="54" customFormat="1" ht="19.5" customHeight="1" outlineLevel="1">
      <c r="B65" s="157" t="s">
        <v>86</v>
      </c>
      <c r="C65" s="158"/>
      <c r="D65" s="159">
        <f aca="true" t="shared" si="53" ref="D65:Q65">SUBTOTAL(9,D64:D64)</f>
        <v>1000</v>
      </c>
      <c r="E65" s="159">
        <f t="shared" si="53"/>
        <v>1000</v>
      </c>
      <c r="F65" s="159">
        <f t="shared" si="53"/>
        <v>1000</v>
      </c>
      <c r="G65" s="159">
        <f t="shared" si="53"/>
        <v>1000</v>
      </c>
      <c r="H65" s="159">
        <f t="shared" si="53"/>
        <v>1000</v>
      </c>
      <c r="I65" s="159">
        <f t="shared" si="53"/>
        <v>1000</v>
      </c>
      <c r="J65" s="159">
        <f t="shared" si="53"/>
        <v>1000</v>
      </c>
      <c r="K65" s="159">
        <f t="shared" si="53"/>
        <v>1000</v>
      </c>
      <c r="L65" s="159">
        <f t="shared" si="53"/>
        <v>1000</v>
      </c>
      <c r="M65" s="159">
        <f t="shared" si="53"/>
        <v>1000</v>
      </c>
      <c r="N65" s="159">
        <f t="shared" si="53"/>
        <v>1000</v>
      </c>
      <c r="O65" s="159">
        <f t="shared" si="53"/>
        <v>1000</v>
      </c>
      <c r="P65" s="160">
        <f t="shared" si="53"/>
        <v>12000</v>
      </c>
      <c r="Q65" s="293">
        <f t="shared" si="53"/>
        <v>48000</v>
      </c>
    </row>
    <row r="66" spans="2:17" ht="19.5" customHeight="1" outlineLevel="2">
      <c r="B66" s="161" t="s">
        <v>87</v>
      </c>
      <c r="C66" s="162" t="s">
        <v>88</v>
      </c>
      <c r="D66" s="267">
        <f>'Rok 3'!O66</f>
        <v>0</v>
      </c>
      <c r="E66" s="163">
        <f aca="true" t="shared" si="54" ref="E66:O66">D$66</f>
        <v>0</v>
      </c>
      <c r="F66" s="163">
        <f t="shared" si="54"/>
        <v>0</v>
      </c>
      <c r="G66" s="163">
        <f t="shared" si="54"/>
        <v>0</v>
      </c>
      <c r="H66" s="163">
        <f t="shared" si="54"/>
        <v>0</v>
      </c>
      <c r="I66" s="163">
        <f t="shared" si="54"/>
        <v>0</v>
      </c>
      <c r="J66" s="163">
        <f t="shared" si="54"/>
        <v>0</v>
      </c>
      <c r="K66" s="163">
        <f t="shared" si="54"/>
        <v>0</v>
      </c>
      <c r="L66" s="163">
        <f t="shared" si="54"/>
        <v>0</v>
      </c>
      <c r="M66" s="163">
        <f t="shared" si="54"/>
        <v>0</v>
      </c>
      <c r="N66" s="163">
        <f t="shared" si="54"/>
        <v>0</v>
      </c>
      <c r="O66" s="163">
        <f t="shared" si="54"/>
        <v>0</v>
      </c>
      <c r="P66" s="164">
        <f>SUM(D66:O66)</f>
        <v>0</v>
      </c>
      <c r="Q66" s="294">
        <f>P66+'Rok 3'!Q66</f>
        <v>26000</v>
      </c>
    </row>
    <row r="67" spans="2:17" ht="19.5" customHeight="1" outlineLevel="2">
      <c r="B67" s="165" t="s">
        <v>87</v>
      </c>
      <c r="C67" s="166" t="s">
        <v>89</v>
      </c>
      <c r="D67" s="267">
        <f>'Rok 3'!O67</f>
        <v>0</v>
      </c>
      <c r="E67" s="167">
        <f aca="true" t="shared" si="55" ref="E67:O67">D$67</f>
        <v>0</v>
      </c>
      <c r="F67" s="167">
        <f t="shared" si="55"/>
        <v>0</v>
      </c>
      <c r="G67" s="167">
        <f t="shared" si="55"/>
        <v>0</v>
      </c>
      <c r="H67" s="167">
        <f t="shared" si="55"/>
        <v>0</v>
      </c>
      <c r="I67" s="167">
        <f t="shared" si="55"/>
        <v>0</v>
      </c>
      <c r="J67" s="167">
        <f t="shared" si="55"/>
        <v>0</v>
      </c>
      <c r="K67" s="167">
        <f t="shared" si="55"/>
        <v>0</v>
      </c>
      <c r="L67" s="167">
        <f t="shared" si="55"/>
        <v>0</v>
      </c>
      <c r="M67" s="167">
        <f t="shared" si="55"/>
        <v>0</v>
      </c>
      <c r="N67" s="167">
        <f t="shared" si="55"/>
        <v>0</v>
      </c>
      <c r="O67" s="167">
        <f t="shared" si="55"/>
        <v>0</v>
      </c>
      <c r="P67" s="168">
        <f>SUM(D67:O67)</f>
        <v>0</v>
      </c>
      <c r="Q67" s="294">
        <f>P67+'Rok 3'!Q67</f>
        <v>0</v>
      </c>
    </row>
    <row r="68" spans="2:17" ht="19.5" customHeight="1" outlineLevel="2">
      <c r="B68" s="165" t="s">
        <v>87</v>
      </c>
      <c r="C68" s="166" t="s">
        <v>90</v>
      </c>
      <c r="D68" s="267">
        <f>'Rok 3'!O68</f>
        <v>0</v>
      </c>
      <c r="E68" s="167">
        <f aca="true" t="shared" si="56" ref="E68:O68">D$68</f>
        <v>0</v>
      </c>
      <c r="F68" s="167">
        <f t="shared" si="56"/>
        <v>0</v>
      </c>
      <c r="G68" s="167">
        <f t="shared" si="56"/>
        <v>0</v>
      </c>
      <c r="H68" s="167">
        <f t="shared" si="56"/>
        <v>0</v>
      </c>
      <c r="I68" s="167">
        <f t="shared" si="56"/>
        <v>0</v>
      </c>
      <c r="J68" s="167">
        <f t="shared" si="56"/>
        <v>0</v>
      </c>
      <c r="K68" s="167">
        <f t="shared" si="56"/>
        <v>0</v>
      </c>
      <c r="L68" s="167">
        <f t="shared" si="56"/>
        <v>0</v>
      </c>
      <c r="M68" s="167">
        <f t="shared" si="56"/>
        <v>0</v>
      </c>
      <c r="N68" s="167">
        <f t="shared" si="56"/>
        <v>0</v>
      </c>
      <c r="O68" s="167">
        <f t="shared" si="56"/>
        <v>0</v>
      </c>
      <c r="P68" s="168">
        <f>SUM(D68:O68)</f>
        <v>0</v>
      </c>
      <c r="Q68" s="294">
        <f>P68+'Rok 3'!Q68</f>
        <v>0</v>
      </c>
    </row>
    <row r="69" spans="2:17" ht="19.5" customHeight="1" outlineLevel="2">
      <c r="B69" s="169" t="s">
        <v>87</v>
      </c>
      <c r="C69" s="170" t="s">
        <v>48</v>
      </c>
      <c r="D69" s="270">
        <f>'Rok 3'!O69</f>
        <v>3565</v>
      </c>
      <c r="E69" s="171">
        <f aca="true" t="shared" si="57" ref="E69:O69">D$69</f>
        <v>3565</v>
      </c>
      <c r="F69" s="171">
        <f t="shared" si="57"/>
        <v>3565</v>
      </c>
      <c r="G69" s="171">
        <f t="shared" si="57"/>
        <v>3565</v>
      </c>
      <c r="H69" s="171">
        <f t="shared" si="57"/>
        <v>3565</v>
      </c>
      <c r="I69" s="171">
        <f t="shared" si="57"/>
        <v>3565</v>
      </c>
      <c r="J69" s="171">
        <f t="shared" si="57"/>
        <v>3565</v>
      </c>
      <c r="K69" s="171">
        <f t="shared" si="57"/>
        <v>3565</v>
      </c>
      <c r="L69" s="171">
        <f t="shared" si="57"/>
        <v>3565</v>
      </c>
      <c r="M69" s="171">
        <f t="shared" si="57"/>
        <v>3565</v>
      </c>
      <c r="N69" s="171">
        <f t="shared" si="57"/>
        <v>3565</v>
      </c>
      <c r="O69" s="171">
        <f t="shared" si="57"/>
        <v>3565</v>
      </c>
      <c r="P69" s="172">
        <f>SUM(D69:O69)</f>
        <v>42780</v>
      </c>
      <c r="Q69" s="294">
        <f>P69+'Rok 3'!Q69</f>
        <v>121210</v>
      </c>
    </row>
    <row r="70" spans="2:17" s="54" customFormat="1" ht="19.5" customHeight="1" outlineLevel="1">
      <c r="B70" s="173" t="s">
        <v>91</v>
      </c>
      <c r="C70" s="174"/>
      <c r="D70" s="272">
        <f aca="true" t="shared" si="58" ref="D70:Q70">SUBTOTAL(9,D66:D69)</f>
        <v>3565</v>
      </c>
      <c r="E70" s="175">
        <f t="shared" si="58"/>
        <v>3565</v>
      </c>
      <c r="F70" s="175">
        <f t="shared" si="58"/>
        <v>3565</v>
      </c>
      <c r="G70" s="175">
        <f t="shared" si="58"/>
        <v>3565</v>
      </c>
      <c r="H70" s="175">
        <f t="shared" si="58"/>
        <v>3565</v>
      </c>
      <c r="I70" s="175">
        <f t="shared" si="58"/>
        <v>3565</v>
      </c>
      <c r="J70" s="175">
        <f t="shared" si="58"/>
        <v>3565</v>
      </c>
      <c r="K70" s="175">
        <f t="shared" si="58"/>
        <v>3565</v>
      </c>
      <c r="L70" s="175">
        <f t="shared" si="58"/>
        <v>3565</v>
      </c>
      <c r="M70" s="175">
        <f t="shared" si="58"/>
        <v>3565</v>
      </c>
      <c r="N70" s="175">
        <f t="shared" si="58"/>
        <v>3565</v>
      </c>
      <c r="O70" s="175">
        <f t="shared" si="58"/>
        <v>3565</v>
      </c>
      <c r="P70" s="176">
        <f t="shared" si="58"/>
        <v>42780</v>
      </c>
      <c r="Q70" s="295">
        <f t="shared" si="58"/>
        <v>147210</v>
      </c>
    </row>
    <row r="71" spans="2:17" ht="19.5" customHeight="1" outlineLevel="2">
      <c r="B71" s="177" t="s">
        <v>92</v>
      </c>
      <c r="C71" s="178" t="s">
        <v>93</v>
      </c>
      <c r="D71" s="179">
        <f>'Rok 3'!O71</f>
        <v>0</v>
      </c>
      <c r="E71" s="179">
        <f aca="true" t="shared" si="59" ref="E71:O71">D$71</f>
        <v>0</v>
      </c>
      <c r="F71" s="179">
        <f t="shared" si="59"/>
        <v>0</v>
      </c>
      <c r="G71" s="179">
        <f t="shared" si="59"/>
        <v>0</v>
      </c>
      <c r="H71" s="179">
        <f t="shared" si="59"/>
        <v>0</v>
      </c>
      <c r="I71" s="179">
        <f t="shared" si="59"/>
        <v>0</v>
      </c>
      <c r="J71" s="179">
        <f t="shared" si="59"/>
        <v>0</v>
      </c>
      <c r="K71" s="179">
        <f t="shared" si="59"/>
        <v>0</v>
      </c>
      <c r="L71" s="179">
        <f t="shared" si="59"/>
        <v>0</v>
      </c>
      <c r="M71" s="179">
        <f t="shared" si="59"/>
        <v>0</v>
      </c>
      <c r="N71" s="179">
        <f t="shared" si="59"/>
        <v>0</v>
      </c>
      <c r="O71" s="179">
        <f t="shared" si="59"/>
        <v>0</v>
      </c>
      <c r="P71" s="180">
        <f>SUM(D71:O71)</f>
        <v>0</v>
      </c>
      <c r="Q71" s="296">
        <f>P71+'Rok 3'!Q71</f>
        <v>0</v>
      </c>
    </row>
    <row r="72" spans="2:17" ht="19.5" customHeight="1" outlineLevel="2">
      <c r="B72" s="181" t="s">
        <v>92</v>
      </c>
      <c r="C72" s="182" t="s">
        <v>94</v>
      </c>
      <c r="D72" s="179">
        <f>'Rok 3'!O72</f>
        <v>0</v>
      </c>
      <c r="E72" s="183">
        <f aca="true" t="shared" si="60" ref="E72:O72">D$72</f>
        <v>0</v>
      </c>
      <c r="F72" s="183">
        <f t="shared" si="60"/>
        <v>0</v>
      </c>
      <c r="G72" s="183">
        <f t="shared" si="60"/>
        <v>0</v>
      </c>
      <c r="H72" s="183">
        <f t="shared" si="60"/>
        <v>0</v>
      </c>
      <c r="I72" s="183">
        <f t="shared" si="60"/>
        <v>0</v>
      </c>
      <c r="J72" s="183">
        <f t="shared" si="60"/>
        <v>0</v>
      </c>
      <c r="K72" s="183">
        <f t="shared" si="60"/>
        <v>0</v>
      </c>
      <c r="L72" s="183">
        <f t="shared" si="60"/>
        <v>0</v>
      </c>
      <c r="M72" s="183">
        <f t="shared" si="60"/>
        <v>0</v>
      </c>
      <c r="N72" s="183">
        <f t="shared" si="60"/>
        <v>0</v>
      </c>
      <c r="O72" s="183">
        <f t="shared" si="60"/>
        <v>0</v>
      </c>
      <c r="P72" s="184">
        <f>SUM(D72:O72)</f>
        <v>0</v>
      </c>
      <c r="Q72" s="296">
        <f>P72+'Rok 3'!Q72</f>
        <v>0</v>
      </c>
    </row>
    <row r="73" spans="2:17" ht="19.5" customHeight="1" outlineLevel="2">
      <c r="B73" s="181" t="s">
        <v>92</v>
      </c>
      <c r="C73" s="182" t="s">
        <v>95</v>
      </c>
      <c r="D73" s="179">
        <f>'Rok 3'!O73</f>
        <v>0</v>
      </c>
      <c r="E73" s="183">
        <f aca="true" t="shared" si="61" ref="E73:O73">D$73</f>
        <v>0</v>
      </c>
      <c r="F73" s="183">
        <f t="shared" si="61"/>
        <v>0</v>
      </c>
      <c r="G73" s="183">
        <f t="shared" si="61"/>
        <v>0</v>
      </c>
      <c r="H73" s="183">
        <f t="shared" si="61"/>
        <v>0</v>
      </c>
      <c r="I73" s="183">
        <f t="shared" si="61"/>
        <v>0</v>
      </c>
      <c r="J73" s="183">
        <f t="shared" si="61"/>
        <v>0</v>
      </c>
      <c r="K73" s="183">
        <f t="shared" si="61"/>
        <v>0</v>
      </c>
      <c r="L73" s="183">
        <f t="shared" si="61"/>
        <v>0</v>
      </c>
      <c r="M73" s="183">
        <f t="shared" si="61"/>
        <v>0</v>
      </c>
      <c r="N73" s="183">
        <f t="shared" si="61"/>
        <v>0</v>
      </c>
      <c r="O73" s="183">
        <f t="shared" si="61"/>
        <v>0</v>
      </c>
      <c r="P73" s="184">
        <f>SUM(D73:O73)</f>
        <v>0</v>
      </c>
      <c r="Q73" s="296">
        <f>P73+'Rok 3'!Q73</f>
        <v>0</v>
      </c>
    </row>
    <row r="74" spans="2:17" ht="19.5" customHeight="1" outlineLevel="2">
      <c r="B74" s="185" t="s">
        <v>92</v>
      </c>
      <c r="C74" s="186" t="s">
        <v>48</v>
      </c>
      <c r="D74" s="179">
        <f>'Rok 3'!O74</f>
        <v>0</v>
      </c>
      <c r="E74" s="187">
        <f aca="true" t="shared" si="62" ref="E74:O74">D$74</f>
        <v>0</v>
      </c>
      <c r="F74" s="187">
        <f t="shared" si="62"/>
        <v>0</v>
      </c>
      <c r="G74" s="187">
        <f t="shared" si="62"/>
        <v>0</v>
      </c>
      <c r="H74" s="187">
        <f t="shared" si="62"/>
        <v>0</v>
      </c>
      <c r="I74" s="187">
        <f t="shared" si="62"/>
        <v>0</v>
      </c>
      <c r="J74" s="187">
        <f t="shared" si="62"/>
        <v>0</v>
      </c>
      <c r="K74" s="187">
        <f t="shared" si="62"/>
        <v>0</v>
      </c>
      <c r="L74" s="187">
        <f t="shared" si="62"/>
        <v>0</v>
      </c>
      <c r="M74" s="187">
        <f t="shared" si="62"/>
        <v>0</v>
      </c>
      <c r="N74" s="187">
        <f t="shared" si="62"/>
        <v>0</v>
      </c>
      <c r="O74" s="187">
        <f t="shared" si="62"/>
        <v>0</v>
      </c>
      <c r="P74" s="188">
        <f>SUM(D74:O74)</f>
        <v>0</v>
      </c>
      <c r="Q74" s="296">
        <f>P74+'Rok 3'!Q74</f>
        <v>0</v>
      </c>
    </row>
    <row r="75" spans="2:17" s="54" customFormat="1" ht="19.5" customHeight="1" outlineLevel="1">
      <c r="B75" s="189" t="s">
        <v>96</v>
      </c>
      <c r="C75" s="190"/>
      <c r="D75" s="191">
        <f aca="true" t="shared" si="63" ref="D75:Q75">SUBTOTAL(9,D71:D74)</f>
        <v>0</v>
      </c>
      <c r="E75" s="191">
        <f t="shared" si="63"/>
        <v>0</v>
      </c>
      <c r="F75" s="191">
        <f t="shared" si="63"/>
        <v>0</v>
      </c>
      <c r="G75" s="191">
        <f t="shared" si="63"/>
        <v>0</v>
      </c>
      <c r="H75" s="191">
        <f t="shared" si="63"/>
        <v>0</v>
      </c>
      <c r="I75" s="191">
        <f t="shared" si="63"/>
        <v>0</v>
      </c>
      <c r="J75" s="191">
        <f t="shared" si="63"/>
        <v>0</v>
      </c>
      <c r="K75" s="191">
        <f t="shared" si="63"/>
        <v>0</v>
      </c>
      <c r="L75" s="191">
        <f t="shared" si="63"/>
        <v>0</v>
      </c>
      <c r="M75" s="191">
        <f t="shared" si="63"/>
        <v>0</v>
      </c>
      <c r="N75" s="191">
        <f t="shared" si="63"/>
        <v>0</v>
      </c>
      <c r="O75" s="191">
        <f t="shared" si="63"/>
        <v>0</v>
      </c>
      <c r="P75" s="192">
        <f t="shared" si="63"/>
        <v>0</v>
      </c>
      <c r="Q75" s="297">
        <f t="shared" si="63"/>
        <v>0</v>
      </c>
    </row>
    <row r="76" spans="2:17" ht="19.5" customHeight="1" outlineLevel="2">
      <c r="B76" s="193" t="s">
        <v>97</v>
      </c>
      <c r="C76" s="194" t="s">
        <v>98</v>
      </c>
      <c r="D76" s="195">
        <v>0</v>
      </c>
      <c r="E76" s="195">
        <v>0</v>
      </c>
      <c r="F76" s="195"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6">
        <f>SUM(D76:O76)</f>
        <v>0</v>
      </c>
      <c r="Q76" s="298">
        <f>P76+'Rok 3'!Q76</f>
        <v>62500</v>
      </c>
    </row>
    <row r="77" spans="2:17" ht="19.5" customHeight="1" outlineLevel="2">
      <c r="B77" s="197" t="s">
        <v>97</v>
      </c>
      <c r="C77" s="198" t="s">
        <v>99</v>
      </c>
      <c r="D77" s="199">
        <v>0</v>
      </c>
      <c r="E77" s="199">
        <v>0</v>
      </c>
      <c r="F77" s="199">
        <v>0</v>
      </c>
      <c r="G77" s="199">
        <v>0</v>
      </c>
      <c r="H77" s="199">
        <v>0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200">
        <f>SUM(D77:O77)</f>
        <v>0</v>
      </c>
      <c r="Q77" s="298">
        <f>P77+'Rok 3'!Q77</f>
        <v>192000</v>
      </c>
    </row>
    <row r="78" spans="2:17" ht="19.5" customHeight="1" outlineLevel="2">
      <c r="B78" s="197" t="s">
        <v>97</v>
      </c>
      <c r="C78" s="198" t="s">
        <v>130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200">
        <f>SUM(D78:O78)</f>
        <v>0</v>
      </c>
      <c r="Q78" s="298">
        <f>P78+'Rok 3'!Q78</f>
        <v>260800</v>
      </c>
    </row>
    <row r="79" spans="2:17" ht="19.5" customHeight="1" outlineLevel="2">
      <c r="B79" s="201" t="s">
        <v>97</v>
      </c>
      <c r="C79" s="202" t="s">
        <v>100</v>
      </c>
      <c r="D79" s="203">
        <v>0</v>
      </c>
      <c r="E79" s="203">
        <v>0</v>
      </c>
      <c r="F79" s="203">
        <v>0</v>
      </c>
      <c r="G79" s="203">
        <v>0</v>
      </c>
      <c r="H79" s="203">
        <v>0</v>
      </c>
      <c r="I79" s="203">
        <v>0</v>
      </c>
      <c r="J79" s="203">
        <v>0</v>
      </c>
      <c r="K79" s="203">
        <v>0</v>
      </c>
      <c r="L79" s="203">
        <v>0</v>
      </c>
      <c r="M79" s="203">
        <v>0</v>
      </c>
      <c r="N79" s="203">
        <v>0</v>
      </c>
      <c r="O79" s="203">
        <v>0</v>
      </c>
      <c r="P79" s="204">
        <f>SUM(D79:O79)</f>
        <v>0</v>
      </c>
      <c r="Q79" s="298">
        <f>P79+'Rok 3'!Q79</f>
        <v>361160</v>
      </c>
    </row>
    <row r="80" spans="2:17" s="54" customFormat="1" ht="19.5" customHeight="1" outlineLevel="1">
      <c r="B80" s="310" t="s">
        <v>101</v>
      </c>
      <c r="C80" s="310"/>
      <c r="D80" s="205">
        <f aca="true" t="shared" si="64" ref="D80:O80">SUBTOTAL(9,D76:D79)</f>
        <v>0</v>
      </c>
      <c r="E80" s="205">
        <f t="shared" si="64"/>
        <v>0</v>
      </c>
      <c r="F80" s="205">
        <f t="shared" si="64"/>
        <v>0</v>
      </c>
      <c r="G80" s="205">
        <f t="shared" si="64"/>
        <v>0</v>
      </c>
      <c r="H80" s="205">
        <f t="shared" si="64"/>
        <v>0</v>
      </c>
      <c r="I80" s="205">
        <f t="shared" si="64"/>
        <v>0</v>
      </c>
      <c r="J80" s="205">
        <f t="shared" si="64"/>
        <v>0</v>
      </c>
      <c r="K80" s="205">
        <f t="shared" si="64"/>
        <v>0</v>
      </c>
      <c r="L80" s="205">
        <f t="shared" si="64"/>
        <v>0</v>
      </c>
      <c r="M80" s="205">
        <f t="shared" si="64"/>
        <v>0</v>
      </c>
      <c r="N80" s="205">
        <f t="shared" si="64"/>
        <v>0</v>
      </c>
      <c r="O80" s="205">
        <f t="shared" si="64"/>
        <v>0</v>
      </c>
      <c r="P80" s="206">
        <f>SUM(D80:O80)</f>
        <v>0</v>
      </c>
      <c r="Q80" s="206">
        <f>SUM(D80:O80)</f>
        <v>0</v>
      </c>
    </row>
    <row r="81" spans="2:17" s="54" customFormat="1" ht="19.5" customHeight="1">
      <c r="B81" s="311" t="s">
        <v>102</v>
      </c>
      <c r="C81" s="311"/>
      <c r="D81" s="207">
        <f aca="true" t="shared" si="65" ref="D81:Q81">SUBTOTAL(9,D16:D79)</f>
        <v>42539</v>
      </c>
      <c r="E81" s="207">
        <f t="shared" si="65"/>
        <v>42539</v>
      </c>
      <c r="F81" s="207">
        <f t="shared" si="65"/>
        <v>42539</v>
      </c>
      <c r="G81" s="207">
        <f t="shared" si="65"/>
        <v>42539</v>
      </c>
      <c r="H81" s="207">
        <f t="shared" si="65"/>
        <v>42539</v>
      </c>
      <c r="I81" s="207">
        <f t="shared" si="65"/>
        <v>42539</v>
      </c>
      <c r="J81" s="207">
        <f t="shared" si="65"/>
        <v>40539</v>
      </c>
      <c r="K81" s="207">
        <f t="shared" si="65"/>
        <v>40539</v>
      </c>
      <c r="L81" s="207">
        <f t="shared" si="65"/>
        <v>42539</v>
      </c>
      <c r="M81" s="207">
        <f t="shared" si="65"/>
        <v>42539</v>
      </c>
      <c r="N81" s="207">
        <f t="shared" si="65"/>
        <v>42539</v>
      </c>
      <c r="O81" s="207">
        <f t="shared" si="65"/>
        <v>42539</v>
      </c>
      <c r="P81" s="208">
        <f t="shared" si="65"/>
        <v>506468</v>
      </c>
      <c r="Q81" s="208">
        <f t="shared" si="65"/>
        <v>2979062</v>
      </c>
    </row>
    <row r="82" spans="2:17" s="54" customFormat="1" ht="15" customHeight="1">
      <c r="B82" s="209"/>
      <c r="C82" s="209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</row>
    <row r="83" spans="2:17" s="54" customFormat="1" ht="15.75" customHeight="1">
      <c r="B83" s="305" t="s">
        <v>103</v>
      </c>
      <c r="C83" s="305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76" t="s">
        <v>104</v>
      </c>
      <c r="Q83" s="276" t="s">
        <v>119</v>
      </c>
    </row>
    <row r="84" spans="2:256" s="54" customFormat="1" ht="31.5" customHeight="1">
      <c r="B84" s="312" t="s">
        <v>105</v>
      </c>
      <c r="C84" s="312"/>
      <c r="D84" s="212">
        <f aca="true" t="shared" si="66" ref="D84:O84">D13-D81</f>
        <v>12735</v>
      </c>
      <c r="E84" s="212">
        <f t="shared" si="66"/>
        <v>12735</v>
      </c>
      <c r="F84" s="212">
        <f t="shared" si="66"/>
        <v>12735</v>
      </c>
      <c r="G84" s="212">
        <f t="shared" si="66"/>
        <v>12735</v>
      </c>
      <c r="H84" s="212">
        <f t="shared" si="66"/>
        <v>12735</v>
      </c>
      <c r="I84" s="212">
        <f t="shared" si="66"/>
        <v>12735</v>
      </c>
      <c r="J84" s="212">
        <f t="shared" si="66"/>
        <v>14735</v>
      </c>
      <c r="K84" s="212">
        <f t="shared" si="66"/>
        <v>14735</v>
      </c>
      <c r="L84" s="212">
        <f t="shared" si="66"/>
        <v>12735</v>
      </c>
      <c r="M84" s="212">
        <f t="shared" si="66"/>
        <v>12735</v>
      </c>
      <c r="N84" s="212">
        <f t="shared" si="66"/>
        <v>12735</v>
      </c>
      <c r="O84" s="212">
        <f t="shared" si="66"/>
        <v>12735</v>
      </c>
      <c r="P84" s="213">
        <f>SUM(D84:O84)</f>
        <v>156820</v>
      </c>
      <c r="Q84" s="213">
        <f>P84+'Rok 3'!Q84</f>
        <v>216090</v>
      </c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2:4" s="13" customFormat="1" ht="27" customHeight="1">
      <c r="B85" s="313" t="s">
        <v>106</v>
      </c>
      <c r="C85" s="313"/>
      <c r="D85" s="4"/>
    </row>
    <row r="86" spans="2:17" s="7" customFormat="1" ht="32.25" customHeight="1">
      <c r="B86" s="314" t="s">
        <v>107</v>
      </c>
      <c r="C86" s="314"/>
      <c r="D86" s="214">
        <f aca="true" t="shared" si="67" ref="D86:O86">D3+D13-D81</f>
        <v>157005</v>
      </c>
      <c r="E86" s="214">
        <f t="shared" si="67"/>
        <v>169740</v>
      </c>
      <c r="F86" s="214">
        <f t="shared" si="67"/>
        <v>182475</v>
      </c>
      <c r="G86" s="214">
        <f t="shared" si="67"/>
        <v>195210</v>
      </c>
      <c r="H86" s="214">
        <f t="shared" si="67"/>
        <v>207945</v>
      </c>
      <c r="I86" s="214">
        <f t="shared" si="67"/>
        <v>220680</v>
      </c>
      <c r="J86" s="214">
        <f t="shared" si="67"/>
        <v>235415</v>
      </c>
      <c r="K86" s="214">
        <f t="shared" si="67"/>
        <v>250150</v>
      </c>
      <c r="L86" s="214">
        <f t="shared" si="67"/>
        <v>262885</v>
      </c>
      <c r="M86" s="214">
        <f t="shared" si="67"/>
        <v>275620</v>
      </c>
      <c r="N86" s="214">
        <f t="shared" si="67"/>
        <v>288355</v>
      </c>
      <c r="O86" s="215">
        <f t="shared" si="67"/>
        <v>301090</v>
      </c>
      <c r="P86" s="216"/>
      <c r="Q86" s="216"/>
    </row>
    <row r="87" spans="2:17" ht="12.75">
      <c r="B87" s="1"/>
      <c r="C87" s="1"/>
      <c r="D87" s="1"/>
      <c r="E87" s="1"/>
      <c r="F87" s="1"/>
      <c r="G87" s="1"/>
      <c r="H87" s="217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30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"/>
      <c r="C89" s="1"/>
      <c r="D89" s="1"/>
      <c r="E89" s="1"/>
      <c r="F89" s="1"/>
      <c r="G89" s="1"/>
      <c r="H89" s="218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</sheetData>
  <mergeCells count="15">
    <mergeCell ref="B85:C85"/>
    <mergeCell ref="B86:C86"/>
    <mergeCell ref="B80:C80"/>
    <mergeCell ref="B81:C81"/>
    <mergeCell ref="B83:C83"/>
    <mergeCell ref="B84:C84"/>
    <mergeCell ref="B45:C45"/>
    <mergeCell ref="B46:C46"/>
    <mergeCell ref="D46:G46"/>
    <mergeCell ref="B55:C55"/>
    <mergeCell ref="B1:C1"/>
    <mergeCell ref="D1:G1"/>
    <mergeCell ref="B2:C2"/>
    <mergeCell ref="P2:P3"/>
    <mergeCell ref="B3:C3"/>
  </mergeCells>
  <printOptions horizontalCentered="1"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B1:IV96"/>
  <sheetViews>
    <sheetView showGridLines="0" zoomScale="75" zoomScaleNormal="75" workbookViewId="0" topLeftCell="A1">
      <pane ySplit="3" topLeftCell="BM79" activePane="bottomLeft" state="frozen"/>
      <selection pane="topLeft" activeCell="A1" sqref="A1"/>
      <selection pane="bottomLeft" activeCell="Q1" sqref="Q1"/>
    </sheetView>
  </sheetViews>
  <sheetFormatPr defaultColWidth="9.140625" defaultRowHeight="12.75" outlineLevelRow="2"/>
  <cols>
    <col min="1" max="1" width="1.7109375" style="1" customWidth="1"/>
    <col min="2" max="2" width="15.7109375" style="2" customWidth="1"/>
    <col min="3" max="3" width="23.7109375" style="2" customWidth="1"/>
    <col min="4" max="15" width="12.7109375" style="2" customWidth="1"/>
    <col min="16" max="16" width="13.7109375" style="2" customWidth="1"/>
    <col min="17" max="17" width="16.140625" style="2" customWidth="1"/>
    <col min="18" max="16384" width="9.140625" style="1" customWidth="1"/>
  </cols>
  <sheetData>
    <row r="1" spans="2:17" s="3" customFormat="1" ht="18.75">
      <c r="B1" s="305" t="str">
        <f>'Rok 1 - výchozí stav'!B1:E1</f>
        <v>ROZPOČET DOMÁCNOSTI </v>
      </c>
      <c r="C1" s="305"/>
      <c r="D1" s="305" t="str">
        <f>'Rok 1 - výchozí stav'!D1:G1</f>
        <v>Jméno domácnosti Pohodovi - A</v>
      </c>
      <c r="E1" s="305"/>
      <c r="F1" s="305"/>
      <c r="G1" s="305"/>
      <c r="P1" s="5" t="s">
        <v>136</v>
      </c>
      <c r="Q1" s="6" t="s">
        <v>3</v>
      </c>
    </row>
    <row r="2" spans="2:17" s="7" customFormat="1" ht="29.25" customHeight="1">
      <c r="B2" s="320" t="s">
        <v>136</v>
      </c>
      <c r="C2" s="320"/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316" t="s">
        <v>113</v>
      </c>
      <c r="Q2" s="219" t="s">
        <v>137</v>
      </c>
    </row>
    <row r="3" spans="2:17" s="7" customFormat="1" ht="21" customHeight="1">
      <c r="B3" s="307" t="s">
        <v>18</v>
      </c>
      <c r="C3" s="307"/>
      <c r="D3" s="11">
        <f>'Rok 4'!Q3</f>
        <v>301090</v>
      </c>
      <c r="E3" s="11">
        <f aca="true" t="shared" si="0" ref="E3:O3">D86</f>
        <v>313825</v>
      </c>
      <c r="F3" s="11">
        <f t="shared" si="0"/>
        <v>326560</v>
      </c>
      <c r="G3" s="11">
        <f t="shared" si="0"/>
        <v>339295</v>
      </c>
      <c r="H3" s="11">
        <f t="shared" si="0"/>
        <v>352030</v>
      </c>
      <c r="I3" s="11">
        <f t="shared" si="0"/>
        <v>364765</v>
      </c>
      <c r="J3" s="11">
        <f t="shared" si="0"/>
        <v>377500</v>
      </c>
      <c r="K3" s="11">
        <f t="shared" si="0"/>
        <v>392235</v>
      </c>
      <c r="L3" s="11">
        <f t="shared" si="0"/>
        <v>406970</v>
      </c>
      <c r="M3" s="11">
        <f t="shared" si="0"/>
        <v>419705</v>
      </c>
      <c r="N3" s="11">
        <f t="shared" si="0"/>
        <v>432440</v>
      </c>
      <c r="O3" s="11">
        <f t="shared" si="0"/>
        <v>445175</v>
      </c>
      <c r="P3" s="316"/>
      <c r="Q3" s="220">
        <f>O86</f>
        <v>457910</v>
      </c>
    </row>
    <row r="4" spans="2:3" s="13" customFormat="1" ht="21" customHeight="1">
      <c r="B4" s="14" t="s">
        <v>19</v>
      </c>
      <c r="C4" s="3"/>
    </row>
    <row r="5" spans="2:17" s="7" customFormat="1" ht="15">
      <c r="B5" s="15" t="s">
        <v>20</v>
      </c>
      <c r="C5" s="16" t="s">
        <v>21</v>
      </c>
      <c r="D5" s="17" t="s">
        <v>22</v>
      </c>
      <c r="E5" s="17" t="s">
        <v>22</v>
      </c>
      <c r="F5" s="17" t="s">
        <v>22</v>
      </c>
      <c r="G5" s="17" t="s">
        <v>22</v>
      </c>
      <c r="H5" s="17" t="s">
        <v>22</v>
      </c>
      <c r="I5" s="17" t="s">
        <v>22</v>
      </c>
      <c r="J5" s="17" t="s">
        <v>22</v>
      </c>
      <c r="K5" s="17" t="s">
        <v>22</v>
      </c>
      <c r="L5" s="17" t="s">
        <v>22</v>
      </c>
      <c r="M5" s="17" t="s">
        <v>22</v>
      </c>
      <c r="N5" s="17" t="s">
        <v>22</v>
      </c>
      <c r="O5" s="17" t="s">
        <v>22</v>
      </c>
      <c r="P5" s="221" t="s">
        <v>23</v>
      </c>
      <c r="Q5" s="278" t="s">
        <v>115</v>
      </c>
    </row>
    <row r="6" spans="2:17" ht="20.25" customHeight="1" outlineLevel="2">
      <c r="B6" s="19" t="s">
        <v>24</v>
      </c>
      <c r="C6" s="20" t="s">
        <v>25</v>
      </c>
      <c r="D6" s="21">
        <f>'Rok 4'!O6</f>
        <v>22196</v>
      </c>
      <c r="E6" s="21">
        <f aca="true" t="shared" si="1" ref="E6:O6">D$6</f>
        <v>22196</v>
      </c>
      <c r="F6" s="21">
        <f t="shared" si="1"/>
        <v>22196</v>
      </c>
      <c r="G6" s="21">
        <f t="shared" si="1"/>
        <v>22196</v>
      </c>
      <c r="H6" s="21">
        <f t="shared" si="1"/>
        <v>22196</v>
      </c>
      <c r="I6" s="21">
        <f t="shared" si="1"/>
        <v>22196</v>
      </c>
      <c r="J6" s="21">
        <f t="shared" si="1"/>
        <v>22196</v>
      </c>
      <c r="K6" s="21">
        <f t="shared" si="1"/>
        <v>22196</v>
      </c>
      <c r="L6" s="21">
        <f t="shared" si="1"/>
        <v>22196</v>
      </c>
      <c r="M6" s="21">
        <f t="shared" si="1"/>
        <v>22196</v>
      </c>
      <c r="N6" s="21">
        <f t="shared" si="1"/>
        <v>22196</v>
      </c>
      <c r="O6" s="21">
        <f t="shared" si="1"/>
        <v>22196</v>
      </c>
      <c r="P6" s="22">
        <f>SUM(D6:O6)</f>
        <v>266352</v>
      </c>
      <c r="Q6" s="277">
        <f>P6+'Rok 4'!Q6</f>
        <v>1864464</v>
      </c>
    </row>
    <row r="7" spans="2:17" ht="20.25" customHeight="1" outlineLevel="2">
      <c r="B7" s="223" t="s">
        <v>24</v>
      </c>
      <c r="C7" s="224" t="s">
        <v>26</v>
      </c>
      <c r="D7" s="225">
        <f>'Rok 4'!O7</f>
        <v>33078</v>
      </c>
      <c r="E7" s="225">
        <f aca="true" t="shared" si="2" ref="E7:O7">D$7</f>
        <v>33078</v>
      </c>
      <c r="F7" s="225">
        <f t="shared" si="2"/>
        <v>33078</v>
      </c>
      <c r="G7" s="225">
        <f t="shared" si="2"/>
        <v>33078</v>
      </c>
      <c r="H7" s="225">
        <f t="shared" si="2"/>
        <v>33078</v>
      </c>
      <c r="I7" s="225">
        <f t="shared" si="2"/>
        <v>33078</v>
      </c>
      <c r="J7" s="225">
        <f t="shared" si="2"/>
        <v>33078</v>
      </c>
      <c r="K7" s="225">
        <f t="shared" si="2"/>
        <v>33078</v>
      </c>
      <c r="L7" s="225">
        <f t="shared" si="2"/>
        <v>33078</v>
      </c>
      <c r="M7" s="225">
        <f t="shared" si="2"/>
        <v>33078</v>
      </c>
      <c r="N7" s="225">
        <f t="shared" si="2"/>
        <v>33078</v>
      </c>
      <c r="O7" s="225">
        <f t="shared" si="2"/>
        <v>33078</v>
      </c>
      <c r="P7" s="226">
        <f>SUM(D7:O7)</f>
        <v>396936</v>
      </c>
      <c r="Q7" s="299">
        <f>P7+'Rok 4'!Q7</f>
        <v>1984680</v>
      </c>
    </row>
    <row r="8" spans="2:17" ht="20.25" customHeight="1" outlineLevel="2">
      <c r="B8" s="223" t="s">
        <v>24</v>
      </c>
      <c r="C8" s="227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0"/>
      <c r="Q8" s="301"/>
    </row>
    <row r="9" spans="2:17" ht="20.25" customHeight="1" outlineLevel="1">
      <c r="B9" s="33" t="s">
        <v>27</v>
      </c>
      <c r="C9" s="34"/>
      <c r="D9" s="35">
        <f aca="true" t="shared" si="3" ref="D9:P9">SUBTOTAL(9,D6:D7)</f>
        <v>55274</v>
      </c>
      <c r="E9" s="35">
        <f t="shared" si="3"/>
        <v>55274</v>
      </c>
      <c r="F9" s="35">
        <f t="shared" si="3"/>
        <v>55274</v>
      </c>
      <c r="G9" s="35">
        <f t="shared" si="3"/>
        <v>55274</v>
      </c>
      <c r="H9" s="35">
        <f t="shared" si="3"/>
        <v>55274</v>
      </c>
      <c r="I9" s="35">
        <f t="shared" si="3"/>
        <v>55274</v>
      </c>
      <c r="J9" s="35">
        <f t="shared" si="3"/>
        <v>55274</v>
      </c>
      <c r="K9" s="35">
        <f t="shared" si="3"/>
        <v>55274</v>
      </c>
      <c r="L9" s="35">
        <f t="shared" si="3"/>
        <v>55274</v>
      </c>
      <c r="M9" s="35">
        <f t="shared" si="3"/>
        <v>55274</v>
      </c>
      <c r="N9" s="35">
        <f t="shared" si="3"/>
        <v>55274</v>
      </c>
      <c r="O9" s="35">
        <f t="shared" si="3"/>
        <v>55274</v>
      </c>
      <c r="P9" s="36">
        <f t="shared" si="3"/>
        <v>663288</v>
      </c>
      <c r="Q9" s="232">
        <f>P9+'Rok 4'!Q9</f>
        <v>4643016</v>
      </c>
    </row>
    <row r="10" spans="2:17" ht="20.25" customHeight="1" outlineLevel="2">
      <c r="B10" s="23" t="s">
        <v>28</v>
      </c>
      <c r="C10" s="24" t="s">
        <v>29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7">
        <f>SUM(D10:O10)</f>
        <v>0</v>
      </c>
      <c r="Q10" s="277">
        <f>P10+'Rok 4'!Q10</f>
        <v>0</v>
      </c>
    </row>
    <row r="11" spans="2:17" ht="20.25" customHeight="1" outlineLevel="2">
      <c r="B11" s="28" t="s">
        <v>28</v>
      </c>
      <c r="C11" s="29" t="s">
        <v>30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2">
        <f>SUM(D11:O11)</f>
        <v>0</v>
      </c>
      <c r="Q11" s="302">
        <f>P11+'Rok 4'!Q11</f>
        <v>830000</v>
      </c>
    </row>
    <row r="12" spans="2:17" ht="20.25" customHeight="1" outlineLevel="1">
      <c r="B12" s="37" t="s">
        <v>31</v>
      </c>
      <c r="C12" s="34"/>
      <c r="D12" s="35">
        <f aca="true" t="shared" si="4" ref="D12:P12">SUBTOTAL(9,D10:D11)</f>
        <v>0</v>
      </c>
      <c r="E12" s="35">
        <f t="shared" si="4"/>
        <v>0</v>
      </c>
      <c r="F12" s="35">
        <f t="shared" si="4"/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0</v>
      </c>
      <c r="O12" s="35">
        <f t="shared" si="4"/>
        <v>0</v>
      </c>
      <c r="P12" s="36">
        <f t="shared" si="4"/>
        <v>0</v>
      </c>
      <c r="Q12" s="277">
        <f>P12+'Rok 4'!Q12</f>
        <v>830000</v>
      </c>
    </row>
    <row r="13" spans="2:17" ht="20.25" customHeight="1">
      <c r="B13" s="38" t="s">
        <v>32</v>
      </c>
      <c r="C13" s="39"/>
      <c r="D13" s="40">
        <f aca="true" t="shared" si="5" ref="D13:P13">SUBTOTAL(9,D6:D11)</f>
        <v>55274</v>
      </c>
      <c r="E13" s="40">
        <f t="shared" si="5"/>
        <v>55274</v>
      </c>
      <c r="F13" s="40">
        <f t="shared" si="5"/>
        <v>55274</v>
      </c>
      <c r="G13" s="40">
        <f t="shared" si="5"/>
        <v>55274</v>
      </c>
      <c r="H13" s="40">
        <f t="shared" si="5"/>
        <v>55274</v>
      </c>
      <c r="I13" s="40">
        <f t="shared" si="5"/>
        <v>55274</v>
      </c>
      <c r="J13" s="40">
        <f t="shared" si="5"/>
        <v>55274</v>
      </c>
      <c r="K13" s="40">
        <f t="shared" si="5"/>
        <v>55274</v>
      </c>
      <c r="L13" s="40">
        <f t="shared" si="5"/>
        <v>55274</v>
      </c>
      <c r="M13" s="40">
        <f t="shared" si="5"/>
        <v>55274</v>
      </c>
      <c r="N13" s="40">
        <f t="shared" si="5"/>
        <v>55274</v>
      </c>
      <c r="O13" s="40">
        <f t="shared" si="5"/>
        <v>55274</v>
      </c>
      <c r="P13" s="41">
        <f t="shared" si="5"/>
        <v>663288</v>
      </c>
      <c r="Q13" s="41">
        <f>Q9+Q12</f>
        <v>5473016</v>
      </c>
    </row>
    <row r="14" s="13" customFormat="1" ht="21" customHeight="1">
      <c r="B14" s="14" t="s">
        <v>33</v>
      </c>
    </row>
    <row r="15" spans="2:17" s="7" customFormat="1" ht="15">
      <c r="B15" s="15" t="s">
        <v>34</v>
      </c>
      <c r="C15" s="16" t="s">
        <v>21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  <c r="N15" s="17" t="s">
        <v>22</v>
      </c>
      <c r="O15" s="17" t="s">
        <v>22</v>
      </c>
      <c r="P15" s="221" t="s">
        <v>23</v>
      </c>
      <c r="Q15" s="278" t="s">
        <v>115</v>
      </c>
    </row>
    <row r="16" spans="2:17" ht="19.5" customHeight="1" outlineLevel="2">
      <c r="B16" s="42" t="s">
        <v>35</v>
      </c>
      <c r="C16" s="43" t="s">
        <v>36</v>
      </c>
      <c r="D16" s="48">
        <f>'Rok 4'!O16</f>
        <v>0</v>
      </c>
      <c r="E16" s="44">
        <f aca="true" t="shared" si="6" ref="E16:O16">D$16</f>
        <v>0</v>
      </c>
      <c r="F16" s="44">
        <f t="shared" si="6"/>
        <v>0</v>
      </c>
      <c r="G16" s="44">
        <f t="shared" si="6"/>
        <v>0</v>
      </c>
      <c r="H16" s="44">
        <f t="shared" si="6"/>
        <v>0</v>
      </c>
      <c r="I16" s="44">
        <f t="shared" si="6"/>
        <v>0</v>
      </c>
      <c r="J16" s="44">
        <f t="shared" si="6"/>
        <v>0</v>
      </c>
      <c r="K16" s="44">
        <f t="shared" si="6"/>
        <v>0</v>
      </c>
      <c r="L16" s="44">
        <f t="shared" si="6"/>
        <v>0</v>
      </c>
      <c r="M16" s="44">
        <f t="shared" si="6"/>
        <v>0</v>
      </c>
      <c r="N16" s="44">
        <f t="shared" si="6"/>
        <v>0</v>
      </c>
      <c r="O16" s="44">
        <f t="shared" si="6"/>
        <v>0</v>
      </c>
      <c r="P16" s="45">
        <f aca="true" t="shared" si="7" ref="P16:P28">SUM(D16:O16)</f>
        <v>0</v>
      </c>
      <c r="Q16" s="279">
        <f>P16+'Rok 4'!Q16</f>
        <v>0</v>
      </c>
    </row>
    <row r="17" spans="2:17" ht="19.5" customHeight="1" outlineLevel="2">
      <c r="B17" s="46" t="s">
        <v>35</v>
      </c>
      <c r="C17" s="47" t="s">
        <v>37</v>
      </c>
      <c r="D17" s="48">
        <f>'Rok 4'!O17</f>
        <v>6468</v>
      </c>
      <c r="E17" s="48">
        <f aca="true" t="shared" si="8" ref="E17:O17">D$17</f>
        <v>6468</v>
      </c>
      <c r="F17" s="48">
        <f t="shared" si="8"/>
        <v>6468</v>
      </c>
      <c r="G17" s="48">
        <f t="shared" si="8"/>
        <v>6468</v>
      </c>
      <c r="H17" s="48">
        <f t="shared" si="8"/>
        <v>6468</v>
      </c>
      <c r="I17" s="48">
        <f t="shared" si="8"/>
        <v>6468</v>
      </c>
      <c r="J17" s="48">
        <f t="shared" si="8"/>
        <v>6468</v>
      </c>
      <c r="K17" s="48">
        <f t="shared" si="8"/>
        <v>6468</v>
      </c>
      <c r="L17" s="48">
        <f t="shared" si="8"/>
        <v>6468</v>
      </c>
      <c r="M17" s="48">
        <f t="shared" si="8"/>
        <v>6468</v>
      </c>
      <c r="N17" s="48">
        <f t="shared" si="8"/>
        <v>6468</v>
      </c>
      <c r="O17" s="48">
        <f t="shared" si="8"/>
        <v>6468</v>
      </c>
      <c r="P17" s="49">
        <f t="shared" si="7"/>
        <v>77616</v>
      </c>
      <c r="Q17" s="279">
        <f>P17+'Rok 4'!Q17</f>
        <v>496848</v>
      </c>
    </row>
    <row r="18" spans="2:17" ht="19.5" customHeight="1" outlineLevel="2">
      <c r="B18" s="46" t="s">
        <v>35</v>
      </c>
      <c r="C18" s="47" t="s">
        <v>38</v>
      </c>
      <c r="D18" s="48">
        <f>'Rok 4'!O18</f>
        <v>0</v>
      </c>
      <c r="E18" s="48">
        <f aca="true" t="shared" si="9" ref="E18:O18">D$18</f>
        <v>0</v>
      </c>
      <c r="F18" s="48">
        <f t="shared" si="9"/>
        <v>0</v>
      </c>
      <c r="G18" s="48">
        <f t="shared" si="9"/>
        <v>0</v>
      </c>
      <c r="H18" s="48">
        <f t="shared" si="9"/>
        <v>0</v>
      </c>
      <c r="I18" s="48">
        <f t="shared" si="9"/>
        <v>0</v>
      </c>
      <c r="J18" s="48">
        <f t="shared" si="9"/>
        <v>0</v>
      </c>
      <c r="K18" s="48">
        <f t="shared" si="9"/>
        <v>0</v>
      </c>
      <c r="L18" s="48">
        <f t="shared" si="9"/>
        <v>0</v>
      </c>
      <c r="M18" s="48">
        <f t="shared" si="9"/>
        <v>0</v>
      </c>
      <c r="N18" s="48">
        <f t="shared" si="9"/>
        <v>0</v>
      </c>
      <c r="O18" s="48">
        <f t="shared" si="9"/>
        <v>0</v>
      </c>
      <c r="P18" s="49">
        <f t="shared" si="7"/>
        <v>0</v>
      </c>
      <c r="Q18" s="279">
        <f>P18+'Rok 4'!Q18</f>
        <v>0</v>
      </c>
    </row>
    <row r="19" spans="2:17" ht="19.5" customHeight="1" outlineLevel="2">
      <c r="B19" s="46" t="s">
        <v>35</v>
      </c>
      <c r="C19" s="47" t="s">
        <v>39</v>
      </c>
      <c r="D19" s="48">
        <f>'Rok 4'!O19</f>
        <v>1000</v>
      </c>
      <c r="E19" s="48">
        <f aca="true" t="shared" si="10" ref="E19:O19">D$19</f>
        <v>1000</v>
      </c>
      <c r="F19" s="48">
        <f t="shared" si="10"/>
        <v>1000</v>
      </c>
      <c r="G19" s="48">
        <f t="shared" si="10"/>
        <v>1000</v>
      </c>
      <c r="H19" s="48">
        <f t="shared" si="10"/>
        <v>1000</v>
      </c>
      <c r="I19" s="48">
        <f t="shared" si="10"/>
        <v>1000</v>
      </c>
      <c r="J19" s="48">
        <f t="shared" si="10"/>
        <v>1000</v>
      </c>
      <c r="K19" s="48">
        <f t="shared" si="10"/>
        <v>1000</v>
      </c>
      <c r="L19" s="48">
        <f t="shared" si="10"/>
        <v>1000</v>
      </c>
      <c r="M19" s="48">
        <f t="shared" si="10"/>
        <v>1000</v>
      </c>
      <c r="N19" s="48">
        <f t="shared" si="10"/>
        <v>1000</v>
      </c>
      <c r="O19" s="48">
        <f t="shared" si="10"/>
        <v>1000</v>
      </c>
      <c r="P19" s="49">
        <f t="shared" si="7"/>
        <v>12000</v>
      </c>
      <c r="Q19" s="279">
        <f>P19+'Rok 4'!Q19</f>
        <v>60000</v>
      </c>
    </row>
    <row r="20" spans="2:17" ht="19.5" customHeight="1" outlineLevel="2">
      <c r="B20" s="46" t="s">
        <v>35</v>
      </c>
      <c r="C20" s="47" t="s">
        <v>40</v>
      </c>
      <c r="D20" s="48">
        <f>'Rok 4'!O20</f>
        <v>0</v>
      </c>
      <c r="E20" s="48">
        <f aca="true" t="shared" si="11" ref="E20:O20">D$20</f>
        <v>0</v>
      </c>
      <c r="F20" s="48">
        <f t="shared" si="11"/>
        <v>0</v>
      </c>
      <c r="G20" s="48">
        <f t="shared" si="11"/>
        <v>0</v>
      </c>
      <c r="H20" s="48">
        <f t="shared" si="11"/>
        <v>0</v>
      </c>
      <c r="I20" s="48">
        <f t="shared" si="11"/>
        <v>0</v>
      </c>
      <c r="J20" s="48">
        <f t="shared" si="11"/>
        <v>0</v>
      </c>
      <c r="K20" s="48">
        <f t="shared" si="11"/>
        <v>0</v>
      </c>
      <c r="L20" s="48">
        <f t="shared" si="11"/>
        <v>0</v>
      </c>
      <c r="M20" s="48">
        <f t="shared" si="11"/>
        <v>0</v>
      </c>
      <c r="N20" s="48">
        <f t="shared" si="11"/>
        <v>0</v>
      </c>
      <c r="O20" s="48">
        <f t="shared" si="11"/>
        <v>0</v>
      </c>
      <c r="P20" s="49">
        <f t="shared" si="7"/>
        <v>0</v>
      </c>
      <c r="Q20" s="279">
        <f>P20+'Rok 4'!Q20</f>
        <v>0</v>
      </c>
    </row>
    <row r="21" spans="2:17" ht="19.5" customHeight="1" outlineLevel="2">
      <c r="B21" s="46" t="s">
        <v>35</v>
      </c>
      <c r="C21" s="47" t="s">
        <v>41</v>
      </c>
      <c r="D21" s="48">
        <f>'Rok 4'!O21</f>
        <v>700</v>
      </c>
      <c r="E21" s="48">
        <f aca="true" t="shared" si="12" ref="E21:O21">D$21</f>
        <v>700</v>
      </c>
      <c r="F21" s="48">
        <f t="shared" si="12"/>
        <v>700</v>
      </c>
      <c r="G21" s="48">
        <f t="shared" si="12"/>
        <v>700</v>
      </c>
      <c r="H21" s="48">
        <f t="shared" si="12"/>
        <v>700</v>
      </c>
      <c r="I21" s="48">
        <f t="shared" si="12"/>
        <v>700</v>
      </c>
      <c r="J21" s="48">
        <f t="shared" si="12"/>
        <v>700</v>
      </c>
      <c r="K21" s="48">
        <f t="shared" si="12"/>
        <v>700</v>
      </c>
      <c r="L21" s="48">
        <f t="shared" si="12"/>
        <v>700</v>
      </c>
      <c r="M21" s="48">
        <f t="shared" si="12"/>
        <v>700</v>
      </c>
      <c r="N21" s="48">
        <f t="shared" si="12"/>
        <v>700</v>
      </c>
      <c r="O21" s="48">
        <f t="shared" si="12"/>
        <v>700</v>
      </c>
      <c r="P21" s="49">
        <f t="shared" si="7"/>
        <v>8400</v>
      </c>
      <c r="Q21" s="279">
        <f>P21+'Rok 4'!Q21</f>
        <v>39760</v>
      </c>
    </row>
    <row r="22" spans="2:17" ht="19.5" customHeight="1" outlineLevel="2">
      <c r="B22" s="46" t="s">
        <v>35</v>
      </c>
      <c r="C22" s="47" t="s">
        <v>42</v>
      </c>
      <c r="D22" s="48">
        <f>'Rok 4'!O22</f>
        <v>2570</v>
      </c>
      <c r="E22" s="48">
        <f aca="true" t="shared" si="13" ref="E22:O22">D$22</f>
        <v>2570</v>
      </c>
      <c r="F22" s="48">
        <f t="shared" si="13"/>
        <v>2570</v>
      </c>
      <c r="G22" s="48">
        <f t="shared" si="13"/>
        <v>2570</v>
      </c>
      <c r="H22" s="48">
        <f t="shared" si="13"/>
        <v>2570</v>
      </c>
      <c r="I22" s="48">
        <f t="shared" si="13"/>
        <v>2570</v>
      </c>
      <c r="J22" s="48">
        <f t="shared" si="13"/>
        <v>2570</v>
      </c>
      <c r="K22" s="48">
        <f t="shared" si="13"/>
        <v>2570</v>
      </c>
      <c r="L22" s="48">
        <f t="shared" si="13"/>
        <v>2570</v>
      </c>
      <c r="M22" s="48">
        <f t="shared" si="13"/>
        <v>2570</v>
      </c>
      <c r="N22" s="48">
        <f t="shared" si="13"/>
        <v>2570</v>
      </c>
      <c r="O22" s="48">
        <f t="shared" si="13"/>
        <v>2570</v>
      </c>
      <c r="P22" s="49">
        <f t="shared" si="7"/>
        <v>30840</v>
      </c>
      <c r="Q22" s="279">
        <f>P22+'Rok 4'!Q22</f>
        <v>154200</v>
      </c>
    </row>
    <row r="23" spans="2:17" ht="19.5" customHeight="1" outlineLevel="2">
      <c r="B23" s="46" t="s">
        <v>35</v>
      </c>
      <c r="C23" s="47" t="s">
        <v>43</v>
      </c>
      <c r="D23" s="48">
        <f>'Rok 4'!O23</f>
        <v>1056</v>
      </c>
      <c r="E23" s="48">
        <f aca="true" t="shared" si="14" ref="E23:O23">D$23</f>
        <v>1056</v>
      </c>
      <c r="F23" s="48">
        <f t="shared" si="14"/>
        <v>1056</v>
      </c>
      <c r="G23" s="48">
        <f t="shared" si="14"/>
        <v>1056</v>
      </c>
      <c r="H23" s="48">
        <f t="shared" si="14"/>
        <v>1056</v>
      </c>
      <c r="I23" s="48">
        <f t="shared" si="14"/>
        <v>1056</v>
      </c>
      <c r="J23" s="48">
        <f t="shared" si="14"/>
        <v>1056</v>
      </c>
      <c r="K23" s="48">
        <f t="shared" si="14"/>
        <v>1056</v>
      </c>
      <c r="L23" s="48">
        <f t="shared" si="14"/>
        <v>1056</v>
      </c>
      <c r="M23" s="48">
        <f t="shared" si="14"/>
        <v>1056</v>
      </c>
      <c r="N23" s="48">
        <f t="shared" si="14"/>
        <v>1056</v>
      </c>
      <c r="O23" s="48">
        <f t="shared" si="14"/>
        <v>1056</v>
      </c>
      <c r="P23" s="49">
        <f t="shared" si="7"/>
        <v>12672</v>
      </c>
      <c r="Q23" s="279">
        <f>P23+'Rok 4'!Q23</f>
        <v>60544</v>
      </c>
    </row>
    <row r="24" spans="2:17" ht="19.5" customHeight="1" outlineLevel="2">
      <c r="B24" s="46" t="s">
        <v>35</v>
      </c>
      <c r="C24" s="47" t="s">
        <v>44</v>
      </c>
      <c r="D24" s="48">
        <f>'Rok 4'!O24</f>
        <v>0</v>
      </c>
      <c r="E24" s="48">
        <f aca="true" t="shared" si="15" ref="E24:O24">D$24</f>
        <v>0</v>
      </c>
      <c r="F24" s="48">
        <f t="shared" si="15"/>
        <v>0</v>
      </c>
      <c r="G24" s="48">
        <f t="shared" si="15"/>
        <v>0</v>
      </c>
      <c r="H24" s="48">
        <f t="shared" si="15"/>
        <v>0</v>
      </c>
      <c r="I24" s="48">
        <f t="shared" si="15"/>
        <v>0</v>
      </c>
      <c r="J24" s="48">
        <f t="shared" si="15"/>
        <v>0</v>
      </c>
      <c r="K24" s="48">
        <f t="shared" si="15"/>
        <v>0</v>
      </c>
      <c r="L24" s="48">
        <f t="shared" si="15"/>
        <v>0</v>
      </c>
      <c r="M24" s="48">
        <f t="shared" si="15"/>
        <v>0</v>
      </c>
      <c r="N24" s="48">
        <f t="shared" si="15"/>
        <v>0</v>
      </c>
      <c r="O24" s="48">
        <f t="shared" si="15"/>
        <v>0</v>
      </c>
      <c r="P24" s="49">
        <f t="shared" si="7"/>
        <v>0</v>
      </c>
      <c r="Q24" s="279">
        <f>P24+'Rok 4'!Q24</f>
        <v>0</v>
      </c>
    </row>
    <row r="25" spans="2:17" ht="19.5" customHeight="1" outlineLevel="2">
      <c r="B25" s="46" t="s">
        <v>35</v>
      </c>
      <c r="C25" s="47" t="s">
        <v>45</v>
      </c>
      <c r="D25" s="48">
        <f>'Rok 4'!O25</f>
        <v>135</v>
      </c>
      <c r="E25" s="48">
        <f aca="true" t="shared" si="16" ref="E25:O25">D$25</f>
        <v>135</v>
      </c>
      <c r="F25" s="48">
        <f t="shared" si="16"/>
        <v>135</v>
      </c>
      <c r="G25" s="48">
        <f t="shared" si="16"/>
        <v>135</v>
      </c>
      <c r="H25" s="48">
        <f t="shared" si="16"/>
        <v>135</v>
      </c>
      <c r="I25" s="48">
        <f t="shared" si="16"/>
        <v>135</v>
      </c>
      <c r="J25" s="48">
        <f t="shared" si="16"/>
        <v>135</v>
      </c>
      <c r="K25" s="48">
        <f t="shared" si="16"/>
        <v>135</v>
      </c>
      <c r="L25" s="48">
        <f t="shared" si="16"/>
        <v>135</v>
      </c>
      <c r="M25" s="48">
        <f t="shared" si="16"/>
        <v>135</v>
      </c>
      <c r="N25" s="48">
        <f t="shared" si="16"/>
        <v>135</v>
      </c>
      <c r="O25" s="48">
        <f t="shared" si="16"/>
        <v>135</v>
      </c>
      <c r="P25" s="49">
        <f t="shared" si="7"/>
        <v>1620</v>
      </c>
      <c r="Q25" s="279">
        <f>P25+'Rok 4'!Q25</f>
        <v>8100</v>
      </c>
    </row>
    <row r="26" spans="2:17" ht="19.5" customHeight="1" outlineLevel="2">
      <c r="B26" s="46" t="s">
        <v>35</v>
      </c>
      <c r="C26" s="47" t="s">
        <v>46</v>
      </c>
      <c r="D26" s="48">
        <f>'Rok 4'!O26</f>
        <v>45</v>
      </c>
      <c r="E26" s="48">
        <f aca="true" t="shared" si="17" ref="E26:O26">D$26</f>
        <v>45</v>
      </c>
      <c r="F26" s="48">
        <f t="shared" si="17"/>
        <v>45</v>
      </c>
      <c r="G26" s="48">
        <f t="shared" si="17"/>
        <v>45</v>
      </c>
      <c r="H26" s="48">
        <f t="shared" si="17"/>
        <v>45</v>
      </c>
      <c r="I26" s="48">
        <f t="shared" si="17"/>
        <v>45</v>
      </c>
      <c r="J26" s="48">
        <f t="shared" si="17"/>
        <v>45</v>
      </c>
      <c r="K26" s="48">
        <f t="shared" si="17"/>
        <v>45</v>
      </c>
      <c r="L26" s="48">
        <f t="shared" si="17"/>
        <v>45</v>
      </c>
      <c r="M26" s="48">
        <f t="shared" si="17"/>
        <v>45</v>
      </c>
      <c r="N26" s="48">
        <f t="shared" si="17"/>
        <v>45</v>
      </c>
      <c r="O26" s="48">
        <f t="shared" si="17"/>
        <v>45</v>
      </c>
      <c r="P26" s="49">
        <f t="shared" si="7"/>
        <v>540</v>
      </c>
      <c r="Q26" s="279">
        <f>P26+'Rok 4'!Q26</f>
        <v>2700</v>
      </c>
    </row>
    <row r="27" spans="2:17" ht="19.5" customHeight="1" outlineLevel="2">
      <c r="B27" s="46" t="s">
        <v>35</v>
      </c>
      <c r="C27" s="47" t="s">
        <v>47</v>
      </c>
      <c r="D27" s="48">
        <f>'Rok 4'!O27</f>
        <v>0</v>
      </c>
      <c r="E27" s="48">
        <f aca="true" t="shared" si="18" ref="E27:O27">D$27</f>
        <v>0</v>
      </c>
      <c r="F27" s="48">
        <f t="shared" si="18"/>
        <v>0</v>
      </c>
      <c r="G27" s="48">
        <f t="shared" si="18"/>
        <v>0</v>
      </c>
      <c r="H27" s="48">
        <f t="shared" si="18"/>
        <v>0</v>
      </c>
      <c r="I27" s="48">
        <f t="shared" si="18"/>
        <v>0</v>
      </c>
      <c r="J27" s="48">
        <f t="shared" si="18"/>
        <v>0</v>
      </c>
      <c r="K27" s="48">
        <f t="shared" si="18"/>
        <v>0</v>
      </c>
      <c r="L27" s="48">
        <f t="shared" si="18"/>
        <v>0</v>
      </c>
      <c r="M27" s="48">
        <f t="shared" si="18"/>
        <v>0</v>
      </c>
      <c r="N27" s="48">
        <f t="shared" si="18"/>
        <v>0</v>
      </c>
      <c r="O27" s="48">
        <f t="shared" si="18"/>
        <v>0</v>
      </c>
      <c r="P27" s="49">
        <f t="shared" si="7"/>
        <v>0</v>
      </c>
      <c r="Q27" s="279">
        <f>P27+'Rok 4'!Q27</f>
        <v>7500</v>
      </c>
    </row>
    <row r="28" spans="2:17" ht="19.5" customHeight="1" outlineLevel="2">
      <c r="B28" s="50" t="s">
        <v>35</v>
      </c>
      <c r="C28" s="51" t="s">
        <v>48</v>
      </c>
      <c r="D28" s="48">
        <f>'Rok 4'!O28</f>
        <v>0</v>
      </c>
      <c r="E28" s="52">
        <f aca="true" t="shared" si="19" ref="E28:O28">D$28</f>
        <v>0</v>
      </c>
      <c r="F28" s="52">
        <f t="shared" si="19"/>
        <v>0</v>
      </c>
      <c r="G28" s="52">
        <f t="shared" si="19"/>
        <v>0</v>
      </c>
      <c r="H28" s="52">
        <f t="shared" si="19"/>
        <v>0</v>
      </c>
      <c r="I28" s="52">
        <f t="shared" si="19"/>
        <v>0</v>
      </c>
      <c r="J28" s="52">
        <f t="shared" si="19"/>
        <v>0</v>
      </c>
      <c r="K28" s="52">
        <f t="shared" si="19"/>
        <v>0</v>
      </c>
      <c r="L28" s="52">
        <f t="shared" si="19"/>
        <v>0</v>
      </c>
      <c r="M28" s="52">
        <f t="shared" si="19"/>
        <v>0</v>
      </c>
      <c r="N28" s="52">
        <f t="shared" si="19"/>
        <v>0</v>
      </c>
      <c r="O28" s="52">
        <f t="shared" si="19"/>
        <v>0</v>
      </c>
      <c r="P28" s="53">
        <f t="shared" si="7"/>
        <v>0</v>
      </c>
      <c r="Q28" s="279">
        <f>P28+'Rok 4'!Q28</f>
        <v>0</v>
      </c>
    </row>
    <row r="29" spans="2:17" s="54" customFormat="1" ht="19.5" customHeight="1" outlineLevel="1">
      <c r="B29" s="55" t="s">
        <v>49</v>
      </c>
      <c r="C29" s="56"/>
      <c r="D29" s="57">
        <f aca="true" t="shared" si="20" ref="D29:Q29">SUBTOTAL(9,D16:D28)</f>
        <v>11974</v>
      </c>
      <c r="E29" s="57">
        <f t="shared" si="20"/>
        <v>11974</v>
      </c>
      <c r="F29" s="57">
        <f t="shared" si="20"/>
        <v>11974</v>
      </c>
      <c r="G29" s="57">
        <f t="shared" si="20"/>
        <v>11974</v>
      </c>
      <c r="H29" s="57">
        <f t="shared" si="20"/>
        <v>11974</v>
      </c>
      <c r="I29" s="57">
        <f t="shared" si="20"/>
        <v>11974</v>
      </c>
      <c r="J29" s="57">
        <f t="shared" si="20"/>
        <v>11974</v>
      </c>
      <c r="K29" s="57">
        <f t="shared" si="20"/>
        <v>11974</v>
      </c>
      <c r="L29" s="57">
        <f t="shared" si="20"/>
        <v>11974</v>
      </c>
      <c r="M29" s="57">
        <f t="shared" si="20"/>
        <v>11974</v>
      </c>
      <c r="N29" s="57">
        <f t="shared" si="20"/>
        <v>11974</v>
      </c>
      <c r="O29" s="57">
        <f t="shared" si="20"/>
        <v>11974</v>
      </c>
      <c r="P29" s="58">
        <f t="shared" si="20"/>
        <v>143688</v>
      </c>
      <c r="Q29" s="280">
        <f t="shared" si="20"/>
        <v>829652</v>
      </c>
    </row>
    <row r="30" spans="2:17" ht="19.5" customHeight="1" outlineLevel="2">
      <c r="B30" s="60" t="s">
        <v>50</v>
      </c>
      <c r="C30" s="61" t="s">
        <v>51</v>
      </c>
      <c r="D30" s="237">
        <f>'Rok 4'!O30</f>
        <v>3500</v>
      </c>
      <c r="E30" s="62">
        <f aca="true" t="shared" si="21" ref="E30:O30">D$30</f>
        <v>3500</v>
      </c>
      <c r="F30" s="62">
        <f t="shared" si="21"/>
        <v>3500</v>
      </c>
      <c r="G30" s="62">
        <f t="shared" si="21"/>
        <v>3500</v>
      </c>
      <c r="H30" s="62">
        <f t="shared" si="21"/>
        <v>3500</v>
      </c>
      <c r="I30" s="62">
        <f t="shared" si="21"/>
        <v>3500</v>
      </c>
      <c r="J30" s="62">
        <f t="shared" si="21"/>
        <v>3500</v>
      </c>
      <c r="K30" s="62">
        <f t="shared" si="21"/>
        <v>3500</v>
      </c>
      <c r="L30" s="62">
        <f t="shared" si="21"/>
        <v>3500</v>
      </c>
      <c r="M30" s="62">
        <f t="shared" si="21"/>
        <v>3500</v>
      </c>
      <c r="N30" s="62">
        <f t="shared" si="21"/>
        <v>3500</v>
      </c>
      <c r="O30" s="62">
        <f t="shared" si="21"/>
        <v>3500</v>
      </c>
      <c r="P30" s="63">
        <f>SUM(D30:O30)</f>
        <v>42000</v>
      </c>
      <c r="Q30" s="281">
        <f>P30+'Rok 4'!Q30</f>
        <v>210000</v>
      </c>
    </row>
    <row r="31" spans="2:17" ht="19.5" customHeight="1" outlineLevel="2">
      <c r="B31" s="64" t="s">
        <v>50</v>
      </c>
      <c r="C31" s="65" t="s">
        <v>52</v>
      </c>
      <c r="D31" s="237">
        <f>'Rok 4'!O31</f>
        <v>0</v>
      </c>
      <c r="E31" s="66">
        <f aca="true" t="shared" si="22" ref="E31:O31">D$31</f>
        <v>0</v>
      </c>
      <c r="F31" s="66">
        <f t="shared" si="22"/>
        <v>0</v>
      </c>
      <c r="G31" s="66">
        <f t="shared" si="22"/>
        <v>0</v>
      </c>
      <c r="H31" s="66">
        <f t="shared" si="22"/>
        <v>0</v>
      </c>
      <c r="I31" s="66">
        <f t="shared" si="22"/>
        <v>0</v>
      </c>
      <c r="J31" s="66">
        <f t="shared" si="22"/>
        <v>0</v>
      </c>
      <c r="K31" s="66">
        <f t="shared" si="22"/>
        <v>0</v>
      </c>
      <c r="L31" s="66">
        <f t="shared" si="22"/>
        <v>0</v>
      </c>
      <c r="M31" s="66">
        <f t="shared" si="22"/>
        <v>0</v>
      </c>
      <c r="N31" s="66">
        <f t="shared" si="22"/>
        <v>0</v>
      </c>
      <c r="O31" s="66">
        <f t="shared" si="22"/>
        <v>0</v>
      </c>
      <c r="P31" s="67">
        <f>SUM(D31:O31)</f>
        <v>0</v>
      </c>
      <c r="Q31" s="281">
        <f>P31+'Rok 4'!Q31</f>
        <v>12096</v>
      </c>
    </row>
    <row r="32" spans="2:17" ht="19.5" customHeight="1" outlineLevel="2">
      <c r="B32" s="64" t="s">
        <v>50</v>
      </c>
      <c r="C32" s="65" t="s">
        <v>53</v>
      </c>
      <c r="D32" s="237">
        <f>'Rok 4'!O32</f>
        <v>0</v>
      </c>
      <c r="E32" s="66">
        <f aca="true" t="shared" si="23" ref="E32:O32">D$32</f>
        <v>0</v>
      </c>
      <c r="F32" s="66">
        <f t="shared" si="23"/>
        <v>0</v>
      </c>
      <c r="G32" s="66">
        <f t="shared" si="23"/>
        <v>0</v>
      </c>
      <c r="H32" s="66">
        <f t="shared" si="23"/>
        <v>0</v>
      </c>
      <c r="I32" s="66">
        <f t="shared" si="23"/>
        <v>0</v>
      </c>
      <c r="J32" s="66">
        <f t="shared" si="23"/>
        <v>0</v>
      </c>
      <c r="K32" s="66">
        <f t="shared" si="23"/>
        <v>0</v>
      </c>
      <c r="L32" s="66">
        <f t="shared" si="23"/>
        <v>0</v>
      </c>
      <c r="M32" s="66">
        <f t="shared" si="23"/>
        <v>0</v>
      </c>
      <c r="N32" s="66">
        <f t="shared" si="23"/>
        <v>0</v>
      </c>
      <c r="O32" s="66">
        <f t="shared" si="23"/>
        <v>0</v>
      </c>
      <c r="P32" s="67">
        <f>SUM(D32:O32)</f>
        <v>0</v>
      </c>
      <c r="Q32" s="281">
        <f>P32+'Rok 4'!Q32</f>
        <v>13500</v>
      </c>
    </row>
    <row r="33" spans="2:17" ht="19.5" customHeight="1" outlineLevel="2">
      <c r="B33" s="64" t="s">
        <v>50</v>
      </c>
      <c r="C33" s="65" t="s">
        <v>54</v>
      </c>
      <c r="D33" s="237">
        <f>'Rok 4'!O33</f>
        <v>750</v>
      </c>
      <c r="E33" s="66">
        <f aca="true" t="shared" si="24" ref="E33:O33">D$33</f>
        <v>750</v>
      </c>
      <c r="F33" s="66">
        <f t="shared" si="24"/>
        <v>750</v>
      </c>
      <c r="G33" s="66">
        <f t="shared" si="24"/>
        <v>750</v>
      </c>
      <c r="H33" s="66">
        <f t="shared" si="24"/>
        <v>750</v>
      </c>
      <c r="I33" s="66">
        <f t="shared" si="24"/>
        <v>750</v>
      </c>
      <c r="J33" s="66">
        <f t="shared" si="24"/>
        <v>750</v>
      </c>
      <c r="K33" s="66">
        <f t="shared" si="24"/>
        <v>750</v>
      </c>
      <c r="L33" s="66">
        <f t="shared" si="24"/>
        <v>750</v>
      </c>
      <c r="M33" s="66">
        <f t="shared" si="24"/>
        <v>750</v>
      </c>
      <c r="N33" s="66">
        <f t="shared" si="24"/>
        <v>750</v>
      </c>
      <c r="O33" s="66">
        <f t="shared" si="24"/>
        <v>750</v>
      </c>
      <c r="P33" s="67">
        <f>SUM(D33:O33)</f>
        <v>9000</v>
      </c>
      <c r="Q33" s="281">
        <f>P33+'Rok 4'!Q33</f>
        <v>36000</v>
      </c>
    </row>
    <row r="34" spans="2:17" ht="19.5" customHeight="1" outlineLevel="2">
      <c r="B34" s="68" t="s">
        <v>50</v>
      </c>
      <c r="C34" s="69" t="s">
        <v>48</v>
      </c>
      <c r="D34" s="237">
        <f>'Rok 4'!O34</f>
        <v>0</v>
      </c>
      <c r="E34" s="70">
        <f aca="true" t="shared" si="25" ref="E34:O34">D$34</f>
        <v>0</v>
      </c>
      <c r="F34" s="70">
        <f t="shared" si="25"/>
        <v>0</v>
      </c>
      <c r="G34" s="70">
        <f t="shared" si="25"/>
        <v>0</v>
      </c>
      <c r="H34" s="70">
        <f t="shared" si="25"/>
        <v>0</v>
      </c>
      <c r="I34" s="70">
        <f t="shared" si="25"/>
        <v>0</v>
      </c>
      <c r="J34" s="70">
        <f t="shared" si="25"/>
        <v>0</v>
      </c>
      <c r="K34" s="70">
        <f t="shared" si="25"/>
        <v>0</v>
      </c>
      <c r="L34" s="70">
        <f t="shared" si="25"/>
        <v>0</v>
      </c>
      <c r="M34" s="70">
        <f t="shared" si="25"/>
        <v>0</v>
      </c>
      <c r="N34" s="70">
        <f t="shared" si="25"/>
        <v>0</v>
      </c>
      <c r="O34" s="70">
        <f t="shared" si="25"/>
        <v>0</v>
      </c>
      <c r="P34" s="71">
        <f>SUM(D34:O34)</f>
        <v>0</v>
      </c>
      <c r="Q34" s="281">
        <f>P34+'Rok 4'!Q34</f>
        <v>0</v>
      </c>
    </row>
    <row r="35" spans="2:17" s="54" customFormat="1" ht="19.5" customHeight="1" outlineLevel="1">
      <c r="B35" s="72" t="s">
        <v>55</v>
      </c>
      <c r="C35" s="73"/>
      <c r="D35" s="74">
        <f aca="true" t="shared" si="26" ref="D35:Q35">SUBTOTAL(9,D30:D34)</f>
        <v>4250</v>
      </c>
      <c r="E35" s="74">
        <f t="shared" si="26"/>
        <v>4250</v>
      </c>
      <c r="F35" s="74">
        <f t="shared" si="26"/>
        <v>4250</v>
      </c>
      <c r="G35" s="74">
        <f t="shared" si="26"/>
        <v>4250</v>
      </c>
      <c r="H35" s="74">
        <f t="shared" si="26"/>
        <v>4250</v>
      </c>
      <c r="I35" s="74">
        <f t="shared" si="26"/>
        <v>4250</v>
      </c>
      <c r="J35" s="74">
        <f t="shared" si="26"/>
        <v>4250</v>
      </c>
      <c r="K35" s="74">
        <f t="shared" si="26"/>
        <v>4250</v>
      </c>
      <c r="L35" s="74">
        <f t="shared" si="26"/>
        <v>4250</v>
      </c>
      <c r="M35" s="74">
        <f t="shared" si="26"/>
        <v>4250</v>
      </c>
      <c r="N35" s="74">
        <f t="shared" si="26"/>
        <v>4250</v>
      </c>
      <c r="O35" s="74">
        <f t="shared" si="26"/>
        <v>4250</v>
      </c>
      <c r="P35" s="75">
        <f t="shared" si="26"/>
        <v>51000</v>
      </c>
      <c r="Q35" s="282">
        <f t="shared" si="26"/>
        <v>271596</v>
      </c>
    </row>
    <row r="36" spans="2:17" ht="19.5" customHeight="1" outlineLevel="2">
      <c r="B36" s="76" t="s">
        <v>56</v>
      </c>
      <c r="C36" s="77" t="s">
        <v>57</v>
      </c>
      <c r="D36" s="242">
        <f>'Rok 4'!O36</f>
        <v>0</v>
      </c>
      <c r="E36" s="78">
        <f aca="true" t="shared" si="27" ref="E36:O36">D$36</f>
        <v>0</v>
      </c>
      <c r="F36" s="78">
        <f t="shared" si="27"/>
        <v>0</v>
      </c>
      <c r="G36" s="78">
        <f t="shared" si="27"/>
        <v>0</v>
      </c>
      <c r="H36" s="78">
        <f t="shared" si="27"/>
        <v>0</v>
      </c>
      <c r="I36" s="78">
        <f t="shared" si="27"/>
        <v>0</v>
      </c>
      <c r="J36" s="78">
        <f t="shared" si="27"/>
        <v>0</v>
      </c>
      <c r="K36" s="78">
        <f t="shared" si="27"/>
        <v>0</v>
      </c>
      <c r="L36" s="78">
        <f t="shared" si="27"/>
        <v>0</v>
      </c>
      <c r="M36" s="78">
        <f t="shared" si="27"/>
        <v>0</v>
      </c>
      <c r="N36" s="78">
        <f t="shared" si="27"/>
        <v>0</v>
      </c>
      <c r="O36" s="78">
        <f t="shared" si="27"/>
        <v>0</v>
      </c>
      <c r="P36" s="79">
        <f>SUM(D36:O36)</f>
        <v>0</v>
      </c>
      <c r="Q36" s="283">
        <f>P36+'Rok 4'!Q36</f>
        <v>0</v>
      </c>
    </row>
    <row r="37" spans="2:17" ht="19.5" customHeight="1" outlineLevel="2">
      <c r="B37" s="80" t="s">
        <v>56</v>
      </c>
      <c r="C37" s="81" t="s">
        <v>58</v>
      </c>
      <c r="D37" s="242">
        <f>'Rok 4'!O37</f>
        <v>1900</v>
      </c>
      <c r="E37" s="82">
        <f aca="true" t="shared" si="28" ref="E37:O37">D$37</f>
        <v>1900</v>
      </c>
      <c r="F37" s="82">
        <f t="shared" si="28"/>
        <v>1900</v>
      </c>
      <c r="G37" s="82">
        <f t="shared" si="28"/>
        <v>1900</v>
      </c>
      <c r="H37" s="82">
        <f t="shared" si="28"/>
        <v>1900</v>
      </c>
      <c r="I37" s="82">
        <f t="shared" si="28"/>
        <v>1900</v>
      </c>
      <c r="J37" s="82">
        <f t="shared" si="28"/>
        <v>1900</v>
      </c>
      <c r="K37" s="82">
        <f t="shared" si="28"/>
        <v>1900</v>
      </c>
      <c r="L37" s="82">
        <f t="shared" si="28"/>
        <v>1900</v>
      </c>
      <c r="M37" s="82">
        <f t="shared" si="28"/>
        <v>1900</v>
      </c>
      <c r="N37" s="82">
        <f t="shared" si="28"/>
        <v>1900</v>
      </c>
      <c r="O37" s="82">
        <f t="shared" si="28"/>
        <v>1900</v>
      </c>
      <c r="P37" s="83">
        <f>SUM(D37:O37)</f>
        <v>22800</v>
      </c>
      <c r="Q37" s="283">
        <f>P37+'Rok 4'!Q37</f>
        <v>114000</v>
      </c>
    </row>
    <row r="38" spans="2:17" ht="19.5" customHeight="1" outlineLevel="2">
      <c r="B38" s="80" t="s">
        <v>56</v>
      </c>
      <c r="C38" s="81" t="s">
        <v>59</v>
      </c>
      <c r="D38" s="242">
        <f>'Rok 4'!O38</f>
        <v>1000</v>
      </c>
      <c r="E38" s="82">
        <f aca="true" t="shared" si="29" ref="E38:O38">D$38</f>
        <v>1000</v>
      </c>
      <c r="F38" s="82">
        <f t="shared" si="29"/>
        <v>1000</v>
      </c>
      <c r="G38" s="82">
        <f t="shared" si="29"/>
        <v>1000</v>
      </c>
      <c r="H38" s="82">
        <f t="shared" si="29"/>
        <v>1000</v>
      </c>
      <c r="I38" s="82">
        <f t="shared" si="29"/>
        <v>1000</v>
      </c>
      <c r="J38" s="82">
        <f t="shared" si="29"/>
        <v>1000</v>
      </c>
      <c r="K38" s="82">
        <f t="shared" si="29"/>
        <v>1000</v>
      </c>
      <c r="L38" s="82">
        <f t="shared" si="29"/>
        <v>1000</v>
      </c>
      <c r="M38" s="82">
        <f t="shared" si="29"/>
        <v>1000</v>
      </c>
      <c r="N38" s="82">
        <f t="shared" si="29"/>
        <v>1000</v>
      </c>
      <c r="O38" s="82">
        <f t="shared" si="29"/>
        <v>1000</v>
      </c>
      <c r="P38" s="83">
        <f>SUM(D38:O38)</f>
        <v>12000</v>
      </c>
      <c r="Q38" s="283">
        <f>P38+'Rok 4'!Q38</f>
        <v>60000</v>
      </c>
    </row>
    <row r="39" spans="2:17" ht="19.5" customHeight="1" outlineLevel="2">
      <c r="B39" s="84" t="s">
        <v>56</v>
      </c>
      <c r="C39" s="85" t="s">
        <v>48</v>
      </c>
      <c r="D39" s="242">
        <f>'Rok 4'!O39</f>
        <v>1750</v>
      </c>
      <c r="E39" s="86">
        <f aca="true" t="shared" si="30" ref="E39:O39">D$39</f>
        <v>1750</v>
      </c>
      <c r="F39" s="86">
        <f t="shared" si="30"/>
        <v>1750</v>
      </c>
      <c r="G39" s="86">
        <f t="shared" si="30"/>
        <v>1750</v>
      </c>
      <c r="H39" s="86">
        <f t="shared" si="30"/>
        <v>1750</v>
      </c>
      <c r="I39" s="86">
        <f t="shared" si="30"/>
        <v>1750</v>
      </c>
      <c r="J39" s="86">
        <f t="shared" si="30"/>
        <v>1750</v>
      </c>
      <c r="K39" s="86">
        <f t="shared" si="30"/>
        <v>1750</v>
      </c>
      <c r="L39" s="86">
        <f t="shared" si="30"/>
        <v>1750</v>
      </c>
      <c r="M39" s="86">
        <f t="shared" si="30"/>
        <v>1750</v>
      </c>
      <c r="N39" s="86">
        <f t="shared" si="30"/>
        <v>1750</v>
      </c>
      <c r="O39" s="86">
        <f t="shared" si="30"/>
        <v>1750</v>
      </c>
      <c r="P39" s="87">
        <f>SUM(D39:O39)</f>
        <v>21000</v>
      </c>
      <c r="Q39" s="283">
        <f>P39+'Rok 4'!Q39</f>
        <v>95432</v>
      </c>
    </row>
    <row r="40" spans="2:17" s="54" customFormat="1" ht="19.5" customHeight="1" outlineLevel="1">
      <c r="B40" s="88" t="s">
        <v>61</v>
      </c>
      <c r="C40" s="89"/>
      <c r="D40" s="90">
        <f aca="true" t="shared" si="31" ref="D40:Q40">SUBTOTAL(9,D36:D39)</f>
        <v>4650</v>
      </c>
      <c r="E40" s="90">
        <f t="shared" si="31"/>
        <v>4650</v>
      </c>
      <c r="F40" s="90">
        <f t="shared" si="31"/>
        <v>4650</v>
      </c>
      <c r="G40" s="90">
        <f t="shared" si="31"/>
        <v>4650</v>
      </c>
      <c r="H40" s="90">
        <f t="shared" si="31"/>
        <v>4650</v>
      </c>
      <c r="I40" s="90">
        <f t="shared" si="31"/>
        <v>4650</v>
      </c>
      <c r="J40" s="90">
        <f t="shared" si="31"/>
        <v>4650</v>
      </c>
      <c r="K40" s="90">
        <f t="shared" si="31"/>
        <v>4650</v>
      </c>
      <c r="L40" s="90">
        <f t="shared" si="31"/>
        <v>4650</v>
      </c>
      <c r="M40" s="90">
        <f t="shared" si="31"/>
        <v>4650</v>
      </c>
      <c r="N40" s="90">
        <f t="shared" si="31"/>
        <v>4650</v>
      </c>
      <c r="O40" s="90">
        <f t="shared" si="31"/>
        <v>4650</v>
      </c>
      <c r="P40" s="91">
        <f t="shared" si="31"/>
        <v>55800</v>
      </c>
      <c r="Q40" s="284">
        <f t="shared" si="31"/>
        <v>269432</v>
      </c>
    </row>
    <row r="41" spans="2:17" ht="19.5" customHeight="1" outlineLevel="2">
      <c r="B41" s="92" t="s">
        <v>62</v>
      </c>
      <c r="C41" s="93" t="s">
        <v>63</v>
      </c>
      <c r="D41" s="247">
        <f>'Rok 4'!O41</f>
        <v>4600</v>
      </c>
      <c r="E41" s="94">
        <f aca="true" t="shared" si="32" ref="E41:O41">D$41</f>
        <v>4600</v>
      </c>
      <c r="F41" s="94">
        <f t="shared" si="32"/>
        <v>4600</v>
      </c>
      <c r="G41" s="94">
        <f t="shared" si="32"/>
        <v>4600</v>
      </c>
      <c r="H41" s="94">
        <f t="shared" si="32"/>
        <v>4600</v>
      </c>
      <c r="I41" s="94">
        <f t="shared" si="32"/>
        <v>4600</v>
      </c>
      <c r="J41" s="94">
        <f t="shared" si="32"/>
        <v>4600</v>
      </c>
      <c r="K41" s="94">
        <f t="shared" si="32"/>
        <v>4600</v>
      </c>
      <c r="L41" s="94">
        <f t="shared" si="32"/>
        <v>4600</v>
      </c>
      <c r="M41" s="94">
        <f t="shared" si="32"/>
        <v>4600</v>
      </c>
      <c r="N41" s="94">
        <f t="shared" si="32"/>
        <v>4600</v>
      </c>
      <c r="O41" s="94">
        <f t="shared" si="32"/>
        <v>4600</v>
      </c>
      <c r="P41" s="95">
        <f>SUM(D41:O41)</f>
        <v>55200</v>
      </c>
      <c r="Q41" s="285">
        <f>P41+'Rok 4'!Q41</f>
        <v>276000</v>
      </c>
    </row>
    <row r="42" spans="2:17" ht="19.5" customHeight="1" outlineLevel="2">
      <c r="B42" s="96" t="s">
        <v>62</v>
      </c>
      <c r="C42" s="97" t="s">
        <v>64</v>
      </c>
      <c r="D42" s="247">
        <f>'Rok 4'!O42</f>
        <v>700</v>
      </c>
      <c r="E42" s="98">
        <f aca="true" t="shared" si="33" ref="E42:O42">D$42</f>
        <v>700</v>
      </c>
      <c r="F42" s="98">
        <f t="shared" si="33"/>
        <v>700</v>
      </c>
      <c r="G42" s="98">
        <f t="shared" si="33"/>
        <v>700</v>
      </c>
      <c r="H42" s="98">
        <f t="shared" si="33"/>
        <v>700</v>
      </c>
      <c r="I42" s="98">
        <f t="shared" si="33"/>
        <v>700</v>
      </c>
      <c r="J42" s="98">
        <f t="shared" si="33"/>
        <v>700</v>
      </c>
      <c r="K42" s="98">
        <f t="shared" si="33"/>
        <v>700</v>
      </c>
      <c r="L42" s="98">
        <f t="shared" si="33"/>
        <v>700</v>
      </c>
      <c r="M42" s="98">
        <f t="shared" si="33"/>
        <v>700</v>
      </c>
      <c r="N42" s="98">
        <f t="shared" si="33"/>
        <v>700</v>
      </c>
      <c r="O42" s="98">
        <f t="shared" si="33"/>
        <v>700</v>
      </c>
      <c r="P42" s="99">
        <f>SUM(D42:O42)</f>
        <v>8400</v>
      </c>
      <c r="Q42" s="285">
        <f>P42+'Rok 4'!Q42</f>
        <v>42000</v>
      </c>
    </row>
    <row r="43" spans="2:17" ht="19.5" customHeight="1" outlineLevel="2">
      <c r="B43" s="96" t="s">
        <v>62</v>
      </c>
      <c r="C43" s="97" t="s">
        <v>65</v>
      </c>
      <c r="D43" s="247">
        <f>'Rok 4'!O43</f>
        <v>2000</v>
      </c>
      <c r="E43" s="98">
        <f aca="true" t="shared" si="34" ref="E43:O43">D$43</f>
        <v>2000</v>
      </c>
      <c r="F43" s="98">
        <f t="shared" si="34"/>
        <v>2000</v>
      </c>
      <c r="G43" s="98">
        <f t="shared" si="34"/>
        <v>2000</v>
      </c>
      <c r="H43" s="98">
        <f t="shared" si="34"/>
        <v>2000</v>
      </c>
      <c r="I43" s="98">
        <f t="shared" si="34"/>
        <v>2000</v>
      </c>
      <c r="J43" s="98">
        <f t="shared" si="34"/>
        <v>2000</v>
      </c>
      <c r="K43" s="98">
        <f t="shared" si="34"/>
        <v>2000</v>
      </c>
      <c r="L43" s="98">
        <f t="shared" si="34"/>
        <v>2000</v>
      </c>
      <c r="M43" s="98">
        <f t="shared" si="34"/>
        <v>2000</v>
      </c>
      <c r="N43" s="98">
        <f t="shared" si="34"/>
        <v>2000</v>
      </c>
      <c r="O43" s="98">
        <f t="shared" si="34"/>
        <v>2000</v>
      </c>
      <c r="P43" s="99">
        <f>SUM(D43:O43)</f>
        <v>24000</v>
      </c>
      <c r="Q43" s="285">
        <f>P43+'Rok 4'!Q43</f>
        <v>120000</v>
      </c>
    </row>
    <row r="44" spans="2:17" ht="19.5" customHeight="1" outlineLevel="2">
      <c r="B44" s="100" t="s">
        <v>62</v>
      </c>
      <c r="C44" s="101" t="s">
        <v>48</v>
      </c>
      <c r="D44" s="247">
        <f>'Rok 4'!O44</f>
        <v>0</v>
      </c>
      <c r="E44" s="102">
        <f aca="true" t="shared" si="35" ref="E44:O44">D$44</f>
        <v>0</v>
      </c>
      <c r="F44" s="102">
        <f t="shared" si="35"/>
        <v>0</v>
      </c>
      <c r="G44" s="102">
        <f t="shared" si="35"/>
        <v>0</v>
      </c>
      <c r="H44" s="102">
        <f t="shared" si="35"/>
        <v>0</v>
      </c>
      <c r="I44" s="102">
        <f t="shared" si="35"/>
        <v>0</v>
      </c>
      <c r="J44" s="102">
        <f t="shared" si="35"/>
        <v>0</v>
      </c>
      <c r="K44" s="102">
        <f t="shared" si="35"/>
        <v>0</v>
      </c>
      <c r="L44" s="102">
        <f t="shared" si="35"/>
        <v>0</v>
      </c>
      <c r="M44" s="102">
        <f t="shared" si="35"/>
        <v>0</v>
      </c>
      <c r="N44" s="102">
        <f t="shared" si="35"/>
        <v>0</v>
      </c>
      <c r="O44" s="102">
        <f t="shared" si="35"/>
        <v>0</v>
      </c>
      <c r="P44" s="103">
        <f>SUM(D44:O44)</f>
        <v>0</v>
      </c>
      <c r="Q44" s="285">
        <f>P44+'Rok 4'!Q44</f>
        <v>0</v>
      </c>
    </row>
    <row r="45" spans="2:17" s="54" customFormat="1" ht="19.5" customHeight="1" outlineLevel="1">
      <c r="B45" s="308" t="s">
        <v>66</v>
      </c>
      <c r="C45" s="308"/>
      <c r="D45" s="104">
        <f aca="true" t="shared" si="36" ref="D45:Q45">SUBTOTAL(9,D41:D44)</f>
        <v>7300</v>
      </c>
      <c r="E45" s="104">
        <f t="shared" si="36"/>
        <v>7300</v>
      </c>
      <c r="F45" s="104">
        <f t="shared" si="36"/>
        <v>7300</v>
      </c>
      <c r="G45" s="104">
        <f t="shared" si="36"/>
        <v>7300</v>
      </c>
      <c r="H45" s="104">
        <f t="shared" si="36"/>
        <v>7300</v>
      </c>
      <c r="I45" s="104">
        <f t="shared" si="36"/>
        <v>7300</v>
      </c>
      <c r="J45" s="104">
        <f t="shared" si="36"/>
        <v>7300</v>
      </c>
      <c r="K45" s="104">
        <f t="shared" si="36"/>
        <v>7300</v>
      </c>
      <c r="L45" s="104">
        <f t="shared" si="36"/>
        <v>7300</v>
      </c>
      <c r="M45" s="104">
        <f t="shared" si="36"/>
        <v>7300</v>
      </c>
      <c r="N45" s="104">
        <f t="shared" si="36"/>
        <v>7300</v>
      </c>
      <c r="O45" s="104">
        <f t="shared" si="36"/>
        <v>7300</v>
      </c>
      <c r="P45" s="105">
        <f t="shared" si="36"/>
        <v>87600</v>
      </c>
      <c r="Q45" s="286">
        <f t="shared" si="36"/>
        <v>438000</v>
      </c>
    </row>
    <row r="46" spans="2:17" s="3" customFormat="1" ht="18.75">
      <c r="B46" s="318" t="s">
        <v>0</v>
      </c>
      <c r="C46" s="318"/>
      <c r="D46" s="318" t="str">
        <f>D1</f>
        <v>Jméno domácnosti Pohodovi - A</v>
      </c>
      <c r="E46" s="318"/>
      <c r="F46" s="318"/>
      <c r="G46" s="318"/>
      <c r="P46" s="5" t="s">
        <v>136</v>
      </c>
      <c r="Q46" s="6" t="s">
        <v>67</v>
      </c>
    </row>
    <row r="47" spans="2:17" ht="19.5" customHeight="1" outlineLevel="2">
      <c r="B47" s="106" t="s">
        <v>68</v>
      </c>
      <c r="C47" s="107" t="s">
        <v>69</v>
      </c>
      <c r="D47" s="108">
        <f>'Rok 4'!O47</f>
        <v>800</v>
      </c>
      <c r="E47" s="108">
        <f aca="true" t="shared" si="37" ref="E47:O47">D$47</f>
        <v>800</v>
      </c>
      <c r="F47" s="108">
        <f t="shared" si="37"/>
        <v>800</v>
      </c>
      <c r="G47" s="108">
        <f t="shared" si="37"/>
        <v>800</v>
      </c>
      <c r="H47" s="108">
        <f t="shared" si="37"/>
        <v>800</v>
      </c>
      <c r="I47" s="108">
        <f t="shared" si="37"/>
        <v>800</v>
      </c>
      <c r="J47" s="108">
        <f t="shared" si="37"/>
        <v>800</v>
      </c>
      <c r="K47" s="108">
        <f t="shared" si="37"/>
        <v>800</v>
      </c>
      <c r="L47" s="108">
        <f t="shared" si="37"/>
        <v>800</v>
      </c>
      <c r="M47" s="108">
        <f t="shared" si="37"/>
        <v>800</v>
      </c>
      <c r="N47" s="108">
        <f t="shared" si="37"/>
        <v>800</v>
      </c>
      <c r="O47" s="108">
        <f t="shared" si="37"/>
        <v>800</v>
      </c>
      <c r="P47" s="109">
        <f aca="true" t="shared" si="38" ref="P47:P54">SUM(D47:O47)</f>
        <v>9600</v>
      </c>
      <c r="Q47" s="252">
        <f>P47+'Rok 4'!Q47</f>
        <v>48000</v>
      </c>
    </row>
    <row r="48" spans="2:17" ht="19.5" customHeight="1" outlineLevel="2">
      <c r="B48" s="110" t="s">
        <v>68</v>
      </c>
      <c r="C48" s="111" t="s">
        <v>70</v>
      </c>
      <c r="D48" s="287">
        <f>'Rok 4'!O48</f>
        <v>1000</v>
      </c>
      <c r="E48" s="112">
        <f aca="true" t="shared" si="39" ref="E48:O48">D$48</f>
        <v>1000</v>
      </c>
      <c r="F48" s="112">
        <f t="shared" si="39"/>
        <v>1000</v>
      </c>
      <c r="G48" s="112">
        <f t="shared" si="39"/>
        <v>1000</v>
      </c>
      <c r="H48" s="112">
        <f t="shared" si="39"/>
        <v>1000</v>
      </c>
      <c r="I48" s="112">
        <f t="shared" si="39"/>
        <v>1000</v>
      </c>
      <c r="J48" s="112">
        <f t="shared" si="39"/>
        <v>1000</v>
      </c>
      <c r="K48" s="112">
        <f t="shared" si="39"/>
        <v>1000</v>
      </c>
      <c r="L48" s="112">
        <f t="shared" si="39"/>
        <v>1000</v>
      </c>
      <c r="M48" s="112">
        <f t="shared" si="39"/>
        <v>1000</v>
      </c>
      <c r="N48" s="112">
        <f t="shared" si="39"/>
        <v>1000</v>
      </c>
      <c r="O48" s="112">
        <f t="shared" si="39"/>
        <v>1000</v>
      </c>
      <c r="P48" s="113">
        <f t="shared" si="38"/>
        <v>12000</v>
      </c>
      <c r="Q48" s="288">
        <f>P48+'Rok 4'!Q48</f>
        <v>68000</v>
      </c>
    </row>
    <row r="49" spans="2:17" ht="19.5" customHeight="1" outlineLevel="2">
      <c r="B49" s="110" t="s">
        <v>68</v>
      </c>
      <c r="C49" s="111" t="s">
        <v>71</v>
      </c>
      <c r="D49" s="287">
        <f>'Rok 4'!O49</f>
        <v>0</v>
      </c>
      <c r="E49" s="112">
        <f>D$49</f>
        <v>0</v>
      </c>
      <c r="F49" s="112">
        <f>E$49</f>
        <v>0</v>
      </c>
      <c r="G49" s="112">
        <f>F$49</f>
        <v>0</v>
      </c>
      <c r="H49" s="112">
        <f>G$49</f>
        <v>0</v>
      </c>
      <c r="I49" s="112">
        <f>H$49</f>
        <v>0</v>
      </c>
      <c r="J49" s="114" t="s">
        <v>72</v>
      </c>
      <c r="K49" s="114" t="str">
        <f>J$49</f>
        <v>-</v>
      </c>
      <c r="L49" s="112">
        <f>I$49</f>
        <v>0</v>
      </c>
      <c r="M49" s="112">
        <f>L$49</f>
        <v>0</v>
      </c>
      <c r="N49" s="112">
        <f>M$49</f>
        <v>0</v>
      </c>
      <c r="O49" s="112">
        <f>N$49</f>
        <v>0</v>
      </c>
      <c r="P49" s="113">
        <f t="shared" si="38"/>
        <v>0</v>
      </c>
      <c r="Q49" s="288">
        <f>P49+'Rok 4'!Q49</f>
        <v>0</v>
      </c>
    </row>
    <row r="50" spans="2:17" ht="19.5" customHeight="1" outlineLevel="2">
      <c r="B50" s="110" t="s">
        <v>68</v>
      </c>
      <c r="C50" s="111" t="s">
        <v>73</v>
      </c>
      <c r="D50" s="287">
        <f>'Rok 4'!O50</f>
        <v>1000</v>
      </c>
      <c r="E50" s="112">
        <f>D$50</f>
        <v>1000</v>
      </c>
      <c r="F50" s="112">
        <f>E$50</f>
        <v>1000</v>
      </c>
      <c r="G50" s="112">
        <f>F$50</f>
        <v>1000</v>
      </c>
      <c r="H50" s="112">
        <f>G$50</f>
        <v>1000</v>
      </c>
      <c r="I50" s="112">
        <f>H$50</f>
        <v>1000</v>
      </c>
      <c r="J50" s="114" t="s">
        <v>72</v>
      </c>
      <c r="K50" s="114" t="str">
        <f>J$50</f>
        <v>-</v>
      </c>
      <c r="L50" s="112">
        <f>I$50</f>
        <v>1000</v>
      </c>
      <c r="M50" s="112">
        <f>L$50</f>
        <v>1000</v>
      </c>
      <c r="N50" s="112">
        <f>M$50</f>
        <v>1000</v>
      </c>
      <c r="O50" s="112">
        <f>N$50</f>
        <v>1000</v>
      </c>
      <c r="P50" s="113">
        <f t="shared" si="38"/>
        <v>10000</v>
      </c>
      <c r="Q50" s="288">
        <f>P50+'Rok 4'!Q50</f>
        <v>50000</v>
      </c>
    </row>
    <row r="51" spans="2:17" ht="19.5" customHeight="1" outlineLevel="2">
      <c r="B51" s="110" t="s">
        <v>68</v>
      </c>
      <c r="C51" s="111" t="s">
        <v>74</v>
      </c>
      <c r="D51" s="287">
        <f>'Rok 4'!O51</f>
        <v>1000</v>
      </c>
      <c r="E51" s="112">
        <f>D$51</f>
        <v>1000</v>
      </c>
      <c r="F51" s="112">
        <f>E$51</f>
        <v>1000</v>
      </c>
      <c r="G51" s="112">
        <f>F$51</f>
        <v>1000</v>
      </c>
      <c r="H51" s="112">
        <f>G$51</f>
        <v>1000</v>
      </c>
      <c r="I51" s="112">
        <f>H$51</f>
        <v>1000</v>
      </c>
      <c r="J51" s="114" t="s">
        <v>72</v>
      </c>
      <c r="K51" s="114" t="str">
        <f>J$51</f>
        <v>-</v>
      </c>
      <c r="L51" s="112">
        <f>I$51</f>
        <v>1000</v>
      </c>
      <c r="M51" s="112">
        <f>L$51</f>
        <v>1000</v>
      </c>
      <c r="N51" s="112">
        <f>M$51</f>
        <v>1000</v>
      </c>
      <c r="O51" s="112">
        <f>N$51</f>
        <v>1000</v>
      </c>
      <c r="P51" s="113">
        <f t="shared" si="38"/>
        <v>10000</v>
      </c>
      <c r="Q51" s="288">
        <f>P51+'Rok 4'!Q51</f>
        <v>50000</v>
      </c>
    </row>
    <row r="52" spans="2:17" ht="19.5" customHeight="1" outlineLevel="2">
      <c r="B52" s="110" t="s">
        <v>68</v>
      </c>
      <c r="C52" s="111" t="s">
        <v>75</v>
      </c>
      <c r="D52" s="287">
        <f>'Rok 4'!O52</f>
        <v>400</v>
      </c>
      <c r="E52" s="112">
        <f aca="true" t="shared" si="40" ref="E52:O52">D$52</f>
        <v>400</v>
      </c>
      <c r="F52" s="112">
        <f t="shared" si="40"/>
        <v>400</v>
      </c>
      <c r="G52" s="112">
        <f t="shared" si="40"/>
        <v>400</v>
      </c>
      <c r="H52" s="112">
        <f t="shared" si="40"/>
        <v>400</v>
      </c>
      <c r="I52" s="112">
        <f t="shared" si="40"/>
        <v>400</v>
      </c>
      <c r="J52" s="112">
        <f t="shared" si="40"/>
        <v>400</v>
      </c>
      <c r="K52" s="112">
        <f t="shared" si="40"/>
        <v>400</v>
      </c>
      <c r="L52" s="112">
        <f t="shared" si="40"/>
        <v>400</v>
      </c>
      <c r="M52" s="112">
        <f t="shared" si="40"/>
        <v>400</v>
      </c>
      <c r="N52" s="112">
        <f t="shared" si="40"/>
        <v>400</v>
      </c>
      <c r="O52" s="112">
        <f t="shared" si="40"/>
        <v>400</v>
      </c>
      <c r="P52" s="113">
        <f t="shared" si="38"/>
        <v>4800</v>
      </c>
      <c r="Q52" s="288">
        <f>P52+'Rok 4'!Q52</f>
        <v>30400</v>
      </c>
    </row>
    <row r="53" spans="2:17" ht="19.5" customHeight="1" outlineLevel="2">
      <c r="B53" s="110" t="s">
        <v>68</v>
      </c>
      <c r="C53" s="111" t="s">
        <v>76</v>
      </c>
      <c r="D53" s="287">
        <f>'Rok 4'!O53</f>
        <v>1000</v>
      </c>
      <c r="E53" s="112">
        <f aca="true" t="shared" si="41" ref="E53:O53">D$53</f>
        <v>1000</v>
      </c>
      <c r="F53" s="112">
        <f t="shared" si="41"/>
        <v>1000</v>
      </c>
      <c r="G53" s="112">
        <f t="shared" si="41"/>
        <v>1000</v>
      </c>
      <c r="H53" s="112">
        <f t="shared" si="41"/>
        <v>1000</v>
      </c>
      <c r="I53" s="112">
        <f t="shared" si="41"/>
        <v>1000</v>
      </c>
      <c r="J53" s="112">
        <f t="shared" si="41"/>
        <v>1000</v>
      </c>
      <c r="K53" s="112">
        <f t="shared" si="41"/>
        <v>1000</v>
      </c>
      <c r="L53" s="112">
        <f t="shared" si="41"/>
        <v>1000</v>
      </c>
      <c r="M53" s="112">
        <f t="shared" si="41"/>
        <v>1000</v>
      </c>
      <c r="N53" s="112">
        <f t="shared" si="41"/>
        <v>1000</v>
      </c>
      <c r="O53" s="112">
        <f t="shared" si="41"/>
        <v>1000</v>
      </c>
      <c r="P53" s="113">
        <f t="shared" si="38"/>
        <v>12000</v>
      </c>
      <c r="Q53" s="288">
        <f>P53+'Rok 4'!Q53</f>
        <v>60000</v>
      </c>
    </row>
    <row r="54" spans="2:17" ht="19.5" customHeight="1" outlineLevel="2">
      <c r="B54" s="115" t="s">
        <v>68</v>
      </c>
      <c r="C54" s="116" t="s">
        <v>48</v>
      </c>
      <c r="D54" s="287">
        <f>'Rok 4'!O54</f>
        <v>0</v>
      </c>
      <c r="E54" s="117">
        <f aca="true" t="shared" si="42" ref="E54:O54">D$54</f>
        <v>0</v>
      </c>
      <c r="F54" s="117">
        <f t="shared" si="42"/>
        <v>0</v>
      </c>
      <c r="G54" s="117">
        <f t="shared" si="42"/>
        <v>0</v>
      </c>
      <c r="H54" s="117">
        <f t="shared" si="42"/>
        <v>0</v>
      </c>
      <c r="I54" s="117">
        <f t="shared" si="42"/>
        <v>0</v>
      </c>
      <c r="J54" s="117">
        <f t="shared" si="42"/>
        <v>0</v>
      </c>
      <c r="K54" s="117">
        <f t="shared" si="42"/>
        <v>0</v>
      </c>
      <c r="L54" s="117">
        <f t="shared" si="42"/>
        <v>0</v>
      </c>
      <c r="M54" s="117">
        <f t="shared" si="42"/>
        <v>0</v>
      </c>
      <c r="N54" s="117">
        <f t="shared" si="42"/>
        <v>0</v>
      </c>
      <c r="O54" s="117">
        <f t="shared" si="42"/>
        <v>0</v>
      </c>
      <c r="P54" s="118">
        <f t="shared" si="38"/>
        <v>0</v>
      </c>
      <c r="Q54" s="288">
        <f>P54+'Rok 4'!Q54</f>
        <v>0</v>
      </c>
    </row>
    <row r="55" spans="2:17" s="54" customFormat="1" ht="19.5" customHeight="1" outlineLevel="1">
      <c r="B55" s="309" t="s">
        <v>77</v>
      </c>
      <c r="C55" s="309"/>
      <c r="D55" s="119">
        <f aca="true" t="shared" si="43" ref="D55:Q55">SUBTOTAL(9,D47:D54)</f>
        <v>5200</v>
      </c>
      <c r="E55" s="119">
        <f t="shared" si="43"/>
        <v>5200</v>
      </c>
      <c r="F55" s="119">
        <f t="shared" si="43"/>
        <v>5200</v>
      </c>
      <c r="G55" s="119">
        <f t="shared" si="43"/>
        <v>5200</v>
      </c>
      <c r="H55" s="119">
        <f t="shared" si="43"/>
        <v>5200</v>
      </c>
      <c r="I55" s="119">
        <f t="shared" si="43"/>
        <v>5200</v>
      </c>
      <c r="J55" s="119">
        <f t="shared" si="43"/>
        <v>3200</v>
      </c>
      <c r="K55" s="119">
        <f t="shared" si="43"/>
        <v>3200</v>
      </c>
      <c r="L55" s="119">
        <f t="shared" si="43"/>
        <v>5200</v>
      </c>
      <c r="M55" s="119">
        <f t="shared" si="43"/>
        <v>5200</v>
      </c>
      <c r="N55" s="119">
        <f t="shared" si="43"/>
        <v>5200</v>
      </c>
      <c r="O55" s="119">
        <f t="shared" si="43"/>
        <v>5200</v>
      </c>
      <c r="P55" s="120">
        <f t="shared" si="43"/>
        <v>58400</v>
      </c>
      <c r="Q55" s="289">
        <f t="shared" si="43"/>
        <v>306400</v>
      </c>
    </row>
    <row r="56" spans="2:17" ht="19.5" customHeight="1" outlineLevel="2">
      <c r="B56" s="121" t="s">
        <v>78</v>
      </c>
      <c r="C56" s="122" t="s">
        <v>79</v>
      </c>
      <c r="D56" s="256">
        <f>'Rok 4'!O56</f>
        <v>600</v>
      </c>
      <c r="E56" s="123">
        <f aca="true" t="shared" si="44" ref="E56:O56">D$56</f>
        <v>600</v>
      </c>
      <c r="F56" s="123">
        <f t="shared" si="44"/>
        <v>600</v>
      </c>
      <c r="G56" s="123">
        <f t="shared" si="44"/>
        <v>600</v>
      </c>
      <c r="H56" s="123">
        <f t="shared" si="44"/>
        <v>600</v>
      </c>
      <c r="I56" s="123">
        <f t="shared" si="44"/>
        <v>600</v>
      </c>
      <c r="J56" s="123">
        <f t="shared" si="44"/>
        <v>600</v>
      </c>
      <c r="K56" s="123">
        <f t="shared" si="44"/>
        <v>600</v>
      </c>
      <c r="L56" s="123">
        <f t="shared" si="44"/>
        <v>600</v>
      </c>
      <c r="M56" s="123">
        <f t="shared" si="44"/>
        <v>600</v>
      </c>
      <c r="N56" s="123">
        <f>M$56</f>
        <v>600</v>
      </c>
      <c r="O56" s="123">
        <f t="shared" si="44"/>
        <v>600</v>
      </c>
      <c r="P56" s="124">
        <f>SUM(D56:O56)</f>
        <v>7200</v>
      </c>
      <c r="Q56" s="290">
        <f>P56+'Rok 4'!Q56</f>
        <v>36000</v>
      </c>
    </row>
    <row r="57" spans="2:17" ht="19.5" customHeight="1" outlineLevel="2">
      <c r="B57" s="125" t="s">
        <v>78</v>
      </c>
      <c r="C57" s="126" t="s">
        <v>80</v>
      </c>
      <c r="D57" s="256">
        <f>'Rok 4'!O57</f>
        <v>1000</v>
      </c>
      <c r="E57" s="127">
        <f aca="true" t="shared" si="45" ref="E57:O57">D$57</f>
        <v>1000</v>
      </c>
      <c r="F57" s="127">
        <f t="shared" si="45"/>
        <v>1000</v>
      </c>
      <c r="G57" s="127">
        <f t="shared" si="45"/>
        <v>1000</v>
      </c>
      <c r="H57" s="127">
        <f t="shared" si="45"/>
        <v>1000</v>
      </c>
      <c r="I57" s="127">
        <f t="shared" si="45"/>
        <v>1000</v>
      </c>
      <c r="J57" s="127">
        <f t="shared" si="45"/>
        <v>1000</v>
      </c>
      <c r="K57" s="127">
        <f t="shared" si="45"/>
        <v>1000</v>
      </c>
      <c r="L57" s="127">
        <f t="shared" si="45"/>
        <v>1000</v>
      </c>
      <c r="M57" s="127">
        <f t="shared" si="45"/>
        <v>1000</v>
      </c>
      <c r="N57" s="127">
        <f>M$57</f>
        <v>1000</v>
      </c>
      <c r="O57" s="127">
        <f t="shared" si="45"/>
        <v>1000</v>
      </c>
      <c r="P57" s="128">
        <f>SUM(D57:O57)</f>
        <v>12000</v>
      </c>
      <c r="Q57" s="290">
        <f>P57+'Rok 4'!Q57</f>
        <v>60000</v>
      </c>
    </row>
    <row r="58" spans="2:17" ht="19.5" customHeight="1" outlineLevel="2">
      <c r="B58" s="129" t="s">
        <v>78</v>
      </c>
      <c r="C58" s="130" t="s">
        <v>48</v>
      </c>
      <c r="D58" s="256">
        <f>'Rok 4'!O58</f>
        <v>1000</v>
      </c>
      <c r="E58" s="131">
        <f aca="true" t="shared" si="46" ref="E58:O58">D$58</f>
        <v>1000</v>
      </c>
      <c r="F58" s="131">
        <f t="shared" si="46"/>
        <v>1000</v>
      </c>
      <c r="G58" s="131">
        <f t="shared" si="46"/>
        <v>1000</v>
      </c>
      <c r="H58" s="131">
        <f t="shared" si="46"/>
        <v>1000</v>
      </c>
      <c r="I58" s="131">
        <f t="shared" si="46"/>
        <v>1000</v>
      </c>
      <c r="J58" s="131">
        <f t="shared" si="46"/>
        <v>1000</v>
      </c>
      <c r="K58" s="131">
        <f t="shared" si="46"/>
        <v>1000</v>
      </c>
      <c r="L58" s="131">
        <f t="shared" si="46"/>
        <v>1000</v>
      </c>
      <c r="M58" s="131">
        <f t="shared" si="46"/>
        <v>1000</v>
      </c>
      <c r="N58" s="131">
        <f>M$58</f>
        <v>1000</v>
      </c>
      <c r="O58" s="131">
        <f t="shared" si="46"/>
        <v>1000</v>
      </c>
      <c r="P58" s="132">
        <f>SUM(D58:O58)</f>
        <v>12000</v>
      </c>
      <c r="Q58" s="290">
        <f>P58+'Rok 4'!Q58</f>
        <v>60000</v>
      </c>
    </row>
    <row r="59" spans="2:17" s="54" customFormat="1" ht="19.5" customHeight="1" outlineLevel="1">
      <c r="B59" s="133" t="s">
        <v>81</v>
      </c>
      <c r="C59" s="134"/>
      <c r="D59" s="135">
        <f aca="true" t="shared" si="47" ref="D59:Q59">SUBTOTAL(9,D56:D58)</f>
        <v>2600</v>
      </c>
      <c r="E59" s="135">
        <f t="shared" si="47"/>
        <v>2600</v>
      </c>
      <c r="F59" s="135">
        <f t="shared" si="47"/>
        <v>2600</v>
      </c>
      <c r="G59" s="135">
        <f t="shared" si="47"/>
        <v>2600</v>
      </c>
      <c r="H59" s="135">
        <f t="shared" si="47"/>
        <v>2600</v>
      </c>
      <c r="I59" s="135">
        <f t="shared" si="47"/>
        <v>2600</v>
      </c>
      <c r="J59" s="135">
        <f t="shared" si="47"/>
        <v>2600</v>
      </c>
      <c r="K59" s="135">
        <f t="shared" si="47"/>
        <v>2600</v>
      </c>
      <c r="L59" s="135">
        <f t="shared" si="47"/>
        <v>2600</v>
      </c>
      <c r="M59" s="135">
        <f t="shared" si="47"/>
        <v>2600</v>
      </c>
      <c r="N59" s="135">
        <f t="shared" si="47"/>
        <v>2600</v>
      </c>
      <c r="O59" s="135">
        <f t="shared" si="47"/>
        <v>2600</v>
      </c>
      <c r="P59" s="136">
        <f t="shared" si="47"/>
        <v>31200</v>
      </c>
      <c r="Q59" s="291">
        <f t="shared" si="47"/>
        <v>156000</v>
      </c>
    </row>
    <row r="60" spans="2:17" ht="19.5" customHeight="1" outlineLevel="2">
      <c r="B60" s="137" t="s">
        <v>82</v>
      </c>
      <c r="C60" s="138" t="s">
        <v>69</v>
      </c>
      <c r="D60" s="261">
        <f>'Rok 4'!O60</f>
        <v>1000</v>
      </c>
      <c r="E60" s="139">
        <f aca="true" t="shared" si="48" ref="E60:O60">D$60</f>
        <v>1000</v>
      </c>
      <c r="F60" s="139">
        <f t="shared" si="48"/>
        <v>1000</v>
      </c>
      <c r="G60" s="139">
        <f t="shared" si="48"/>
        <v>1000</v>
      </c>
      <c r="H60" s="139">
        <f t="shared" si="48"/>
        <v>1000</v>
      </c>
      <c r="I60" s="139">
        <f t="shared" si="48"/>
        <v>1000</v>
      </c>
      <c r="J60" s="139">
        <f t="shared" si="48"/>
        <v>1000</v>
      </c>
      <c r="K60" s="139">
        <f t="shared" si="48"/>
        <v>1000</v>
      </c>
      <c r="L60" s="139">
        <f t="shared" si="48"/>
        <v>1000</v>
      </c>
      <c r="M60" s="139">
        <f t="shared" si="48"/>
        <v>1000</v>
      </c>
      <c r="N60" s="139">
        <f>M$60</f>
        <v>1000</v>
      </c>
      <c r="O60" s="139">
        <f t="shared" si="48"/>
        <v>1000</v>
      </c>
      <c r="P60" s="140">
        <f>SUM(D60:O60)</f>
        <v>12000</v>
      </c>
      <c r="Q60" s="292">
        <f>'Rok 4'!Q60</f>
        <v>24000</v>
      </c>
    </row>
    <row r="61" spans="2:17" ht="19.5" customHeight="1" outlineLevel="2">
      <c r="B61" s="141" t="s">
        <v>82</v>
      </c>
      <c r="C61" s="142" t="s">
        <v>83</v>
      </c>
      <c r="D61" s="261">
        <f>'Rok 4'!O61</f>
        <v>1000</v>
      </c>
      <c r="E61" s="143">
        <f aca="true" t="shared" si="49" ref="E61:O61">D$61</f>
        <v>1000</v>
      </c>
      <c r="F61" s="143">
        <f t="shared" si="49"/>
        <v>1000</v>
      </c>
      <c r="G61" s="143">
        <f t="shared" si="49"/>
        <v>1000</v>
      </c>
      <c r="H61" s="143">
        <f t="shared" si="49"/>
        <v>1000</v>
      </c>
      <c r="I61" s="143">
        <f t="shared" si="49"/>
        <v>1000</v>
      </c>
      <c r="J61" s="143">
        <f t="shared" si="49"/>
        <v>1000</v>
      </c>
      <c r="K61" s="143">
        <f t="shared" si="49"/>
        <v>1000</v>
      </c>
      <c r="L61" s="143">
        <f t="shared" si="49"/>
        <v>1000</v>
      </c>
      <c r="M61" s="143">
        <f t="shared" si="49"/>
        <v>1000</v>
      </c>
      <c r="N61" s="143">
        <f>M$61</f>
        <v>1000</v>
      </c>
      <c r="O61" s="143">
        <f t="shared" si="49"/>
        <v>1000</v>
      </c>
      <c r="P61" s="144">
        <f>SUM(D61:O61)</f>
        <v>12000</v>
      </c>
      <c r="Q61" s="292">
        <f>'Rok 4'!Q61</f>
        <v>40000</v>
      </c>
    </row>
    <row r="62" spans="2:17" ht="19.5" customHeight="1" outlineLevel="2">
      <c r="B62" s="145" t="s">
        <v>82</v>
      </c>
      <c r="C62" s="146" t="s">
        <v>48</v>
      </c>
      <c r="D62" s="261">
        <f>'Rok 4'!O62</f>
        <v>0</v>
      </c>
      <c r="E62" s="147">
        <f aca="true" t="shared" si="50" ref="E62:O62">D$62</f>
        <v>0</v>
      </c>
      <c r="F62" s="147">
        <f t="shared" si="50"/>
        <v>0</v>
      </c>
      <c r="G62" s="147">
        <f t="shared" si="50"/>
        <v>0</v>
      </c>
      <c r="H62" s="147">
        <f t="shared" si="50"/>
        <v>0</v>
      </c>
      <c r="I62" s="147">
        <f t="shared" si="50"/>
        <v>0</v>
      </c>
      <c r="J62" s="147">
        <f t="shared" si="50"/>
        <v>0</v>
      </c>
      <c r="K62" s="147">
        <f t="shared" si="50"/>
        <v>0</v>
      </c>
      <c r="L62" s="147">
        <f t="shared" si="50"/>
        <v>0</v>
      </c>
      <c r="M62" s="147">
        <f t="shared" si="50"/>
        <v>0</v>
      </c>
      <c r="N62" s="147">
        <f>M$62</f>
        <v>0</v>
      </c>
      <c r="O62" s="147">
        <f t="shared" si="50"/>
        <v>0</v>
      </c>
      <c r="P62" s="148">
        <f>SUM(D62:O62)</f>
        <v>0</v>
      </c>
      <c r="Q62" s="292">
        <f>'Rok 4'!Q62</f>
        <v>0</v>
      </c>
    </row>
    <row r="63" spans="2:17" s="54" customFormat="1" ht="19.5" customHeight="1" outlineLevel="1">
      <c r="B63" s="149" t="s">
        <v>84</v>
      </c>
      <c r="C63" s="150"/>
      <c r="D63" s="151">
        <f aca="true" t="shared" si="51" ref="D63:Q63">SUBTOTAL(9,D60:D62)</f>
        <v>2000</v>
      </c>
      <c r="E63" s="151">
        <f t="shared" si="51"/>
        <v>2000</v>
      </c>
      <c r="F63" s="151">
        <f t="shared" si="51"/>
        <v>2000</v>
      </c>
      <c r="G63" s="151">
        <f t="shared" si="51"/>
        <v>2000</v>
      </c>
      <c r="H63" s="151">
        <f t="shared" si="51"/>
        <v>2000</v>
      </c>
      <c r="I63" s="151">
        <f t="shared" si="51"/>
        <v>2000</v>
      </c>
      <c r="J63" s="151">
        <f t="shared" si="51"/>
        <v>2000</v>
      </c>
      <c r="K63" s="151">
        <f t="shared" si="51"/>
        <v>2000</v>
      </c>
      <c r="L63" s="151">
        <f t="shared" si="51"/>
        <v>2000</v>
      </c>
      <c r="M63" s="151">
        <f t="shared" si="51"/>
        <v>2000</v>
      </c>
      <c r="N63" s="151">
        <f t="shared" si="51"/>
        <v>2000</v>
      </c>
      <c r="O63" s="151">
        <f t="shared" si="51"/>
        <v>2000</v>
      </c>
      <c r="P63" s="152">
        <f t="shared" si="51"/>
        <v>24000</v>
      </c>
      <c r="Q63" s="152">
        <f t="shared" si="51"/>
        <v>64000</v>
      </c>
    </row>
    <row r="64" spans="2:17" ht="19.5" customHeight="1" outlineLevel="2">
      <c r="B64" s="153" t="s">
        <v>85</v>
      </c>
      <c r="C64" s="154" t="s">
        <v>48</v>
      </c>
      <c r="D64" s="303">
        <f>'Rok 4'!O64</f>
        <v>1000</v>
      </c>
      <c r="E64" s="155">
        <f aca="true" t="shared" si="52" ref="E64:O64">D$64</f>
        <v>1000</v>
      </c>
      <c r="F64" s="155">
        <f t="shared" si="52"/>
        <v>1000</v>
      </c>
      <c r="G64" s="155">
        <f t="shared" si="52"/>
        <v>1000</v>
      </c>
      <c r="H64" s="155">
        <f t="shared" si="52"/>
        <v>1000</v>
      </c>
      <c r="I64" s="155">
        <f t="shared" si="52"/>
        <v>1000</v>
      </c>
      <c r="J64" s="155">
        <f t="shared" si="52"/>
        <v>1000</v>
      </c>
      <c r="K64" s="155">
        <f t="shared" si="52"/>
        <v>1000</v>
      </c>
      <c r="L64" s="155">
        <f t="shared" si="52"/>
        <v>1000</v>
      </c>
      <c r="M64" s="155">
        <f t="shared" si="52"/>
        <v>1000</v>
      </c>
      <c r="N64" s="155">
        <f>M$64</f>
        <v>1000</v>
      </c>
      <c r="O64" s="155">
        <f t="shared" si="52"/>
        <v>1000</v>
      </c>
      <c r="P64" s="156">
        <f>SUM(D64:O64)</f>
        <v>12000</v>
      </c>
      <c r="Q64" s="156">
        <f>P64+'Rok 4'!Q64</f>
        <v>60000</v>
      </c>
    </row>
    <row r="65" spans="2:17" s="54" customFormat="1" ht="19.5" customHeight="1" outlineLevel="1">
      <c r="B65" s="157" t="s">
        <v>86</v>
      </c>
      <c r="C65" s="158"/>
      <c r="D65" s="159">
        <f aca="true" t="shared" si="53" ref="D65:Q65">SUBTOTAL(9,D64:D64)</f>
        <v>1000</v>
      </c>
      <c r="E65" s="159">
        <f t="shared" si="53"/>
        <v>1000</v>
      </c>
      <c r="F65" s="159">
        <f t="shared" si="53"/>
        <v>1000</v>
      </c>
      <c r="G65" s="159">
        <f t="shared" si="53"/>
        <v>1000</v>
      </c>
      <c r="H65" s="159">
        <f t="shared" si="53"/>
        <v>1000</v>
      </c>
      <c r="I65" s="159">
        <f t="shared" si="53"/>
        <v>1000</v>
      </c>
      <c r="J65" s="159">
        <f t="shared" si="53"/>
        <v>1000</v>
      </c>
      <c r="K65" s="159">
        <f t="shared" si="53"/>
        <v>1000</v>
      </c>
      <c r="L65" s="159">
        <f t="shared" si="53"/>
        <v>1000</v>
      </c>
      <c r="M65" s="159">
        <f t="shared" si="53"/>
        <v>1000</v>
      </c>
      <c r="N65" s="159">
        <f t="shared" si="53"/>
        <v>1000</v>
      </c>
      <c r="O65" s="159">
        <f t="shared" si="53"/>
        <v>1000</v>
      </c>
      <c r="P65" s="160">
        <f t="shared" si="53"/>
        <v>12000</v>
      </c>
      <c r="Q65" s="293">
        <f t="shared" si="53"/>
        <v>60000</v>
      </c>
    </row>
    <row r="66" spans="2:17" ht="19.5" customHeight="1" outlineLevel="2">
      <c r="B66" s="161" t="s">
        <v>87</v>
      </c>
      <c r="C66" s="162" t="s">
        <v>88</v>
      </c>
      <c r="D66" s="267">
        <f>'Rok 4'!O66</f>
        <v>0</v>
      </c>
      <c r="E66" s="163">
        <f aca="true" t="shared" si="54" ref="E66:O66">D$66</f>
        <v>0</v>
      </c>
      <c r="F66" s="163">
        <f t="shared" si="54"/>
        <v>0</v>
      </c>
      <c r="G66" s="163">
        <f t="shared" si="54"/>
        <v>0</v>
      </c>
      <c r="H66" s="163">
        <f t="shared" si="54"/>
        <v>0</v>
      </c>
      <c r="I66" s="163">
        <f t="shared" si="54"/>
        <v>0</v>
      </c>
      <c r="J66" s="163">
        <f t="shared" si="54"/>
        <v>0</v>
      </c>
      <c r="K66" s="163">
        <f t="shared" si="54"/>
        <v>0</v>
      </c>
      <c r="L66" s="163">
        <f t="shared" si="54"/>
        <v>0</v>
      </c>
      <c r="M66" s="163">
        <f t="shared" si="54"/>
        <v>0</v>
      </c>
      <c r="N66" s="163">
        <f>M$66</f>
        <v>0</v>
      </c>
      <c r="O66" s="163">
        <f t="shared" si="54"/>
        <v>0</v>
      </c>
      <c r="P66" s="164">
        <f>SUM(D66:O66)</f>
        <v>0</v>
      </c>
      <c r="Q66" s="294">
        <f>P66+'Rok 4'!Q66</f>
        <v>26000</v>
      </c>
    </row>
    <row r="67" spans="2:17" ht="19.5" customHeight="1" outlineLevel="2">
      <c r="B67" s="165" t="s">
        <v>87</v>
      </c>
      <c r="C67" s="166" t="s">
        <v>89</v>
      </c>
      <c r="D67" s="267">
        <f>'Rok 4'!O67</f>
        <v>0</v>
      </c>
      <c r="E67" s="167">
        <f aca="true" t="shared" si="55" ref="E67:O67">D$67</f>
        <v>0</v>
      </c>
      <c r="F67" s="167">
        <f t="shared" si="55"/>
        <v>0</v>
      </c>
      <c r="G67" s="167">
        <f t="shared" si="55"/>
        <v>0</v>
      </c>
      <c r="H67" s="167">
        <f t="shared" si="55"/>
        <v>0</v>
      </c>
      <c r="I67" s="167">
        <f t="shared" si="55"/>
        <v>0</v>
      </c>
      <c r="J67" s="167">
        <f t="shared" si="55"/>
        <v>0</v>
      </c>
      <c r="K67" s="167">
        <f t="shared" si="55"/>
        <v>0</v>
      </c>
      <c r="L67" s="167">
        <f t="shared" si="55"/>
        <v>0</v>
      </c>
      <c r="M67" s="167">
        <f t="shared" si="55"/>
        <v>0</v>
      </c>
      <c r="N67" s="167">
        <f>M$67</f>
        <v>0</v>
      </c>
      <c r="O67" s="167">
        <f t="shared" si="55"/>
        <v>0</v>
      </c>
      <c r="P67" s="168">
        <f>SUM(D67:O67)</f>
        <v>0</v>
      </c>
      <c r="Q67" s="294">
        <f>P67+'Rok 4'!Q67</f>
        <v>0</v>
      </c>
    </row>
    <row r="68" spans="2:17" ht="19.5" customHeight="1" outlineLevel="2">
      <c r="B68" s="165" t="s">
        <v>87</v>
      </c>
      <c r="C68" s="166" t="s">
        <v>90</v>
      </c>
      <c r="D68" s="267">
        <f>'Rok 4'!O68</f>
        <v>0</v>
      </c>
      <c r="E68" s="167">
        <f aca="true" t="shared" si="56" ref="E68:O68">D$68</f>
        <v>0</v>
      </c>
      <c r="F68" s="167">
        <f t="shared" si="56"/>
        <v>0</v>
      </c>
      <c r="G68" s="167">
        <f t="shared" si="56"/>
        <v>0</v>
      </c>
      <c r="H68" s="167">
        <f t="shared" si="56"/>
        <v>0</v>
      </c>
      <c r="I68" s="167">
        <f t="shared" si="56"/>
        <v>0</v>
      </c>
      <c r="J68" s="167">
        <f t="shared" si="56"/>
        <v>0</v>
      </c>
      <c r="K68" s="167">
        <f t="shared" si="56"/>
        <v>0</v>
      </c>
      <c r="L68" s="167">
        <f t="shared" si="56"/>
        <v>0</v>
      </c>
      <c r="M68" s="167">
        <f t="shared" si="56"/>
        <v>0</v>
      </c>
      <c r="N68" s="167">
        <f>M$68</f>
        <v>0</v>
      </c>
      <c r="O68" s="167">
        <f t="shared" si="56"/>
        <v>0</v>
      </c>
      <c r="P68" s="168">
        <f>SUM(D68:O68)</f>
        <v>0</v>
      </c>
      <c r="Q68" s="294">
        <f>P68+'Rok 4'!Q68</f>
        <v>0</v>
      </c>
    </row>
    <row r="69" spans="2:17" ht="19.5" customHeight="1" outlineLevel="2">
      <c r="B69" s="169" t="s">
        <v>87</v>
      </c>
      <c r="C69" s="170" t="s">
        <v>48</v>
      </c>
      <c r="D69" s="270">
        <f>'Rok 4'!O69</f>
        <v>3565</v>
      </c>
      <c r="E69" s="171">
        <f aca="true" t="shared" si="57" ref="E69:O69">D$69</f>
        <v>3565</v>
      </c>
      <c r="F69" s="171">
        <f t="shared" si="57"/>
        <v>3565</v>
      </c>
      <c r="G69" s="171">
        <f t="shared" si="57"/>
        <v>3565</v>
      </c>
      <c r="H69" s="171">
        <f t="shared" si="57"/>
        <v>3565</v>
      </c>
      <c r="I69" s="171">
        <f t="shared" si="57"/>
        <v>3565</v>
      </c>
      <c r="J69" s="171">
        <f t="shared" si="57"/>
        <v>3565</v>
      </c>
      <c r="K69" s="171">
        <f t="shared" si="57"/>
        <v>3565</v>
      </c>
      <c r="L69" s="171">
        <f t="shared" si="57"/>
        <v>3565</v>
      </c>
      <c r="M69" s="171">
        <f t="shared" si="57"/>
        <v>3565</v>
      </c>
      <c r="N69" s="171">
        <f>M$69</f>
        <v>3565</v>
      </c>
      <c r="O69" s="171">
        <f t="shared" si="57"/>
        <v>3565</v>
      </c>
      <c r="P69" s="172">
        <f>SUM(D69:O69)</f>
        <v>42780</v>
      </c>
      <c r="Q69" s="294">
        <f>P69+'Rok 4'!Q69</f>
        <v>163990</v>
      </c>
    </row>
    <row r="70" spans="2:17" s="54" customFormat="1" ht="19.5" customHeight="1" outlineLevel="1">
      <c r="B70" s="173" t="s">
        <v>91</v>
      </c>
      <c r="C70" s="174"/>
      <c r="D70" s="272">
        <f aca="true" t="shared" si="58" ref="D70:Q70">SUBTOTAL(9,D66:D69)</f>
        <v>3565</v>
      </c>
      <c r="E70" s="175">
        <f t="shared" si="58"/>
        <v>3565</v>
      </c>
      <c r="F70" s="175">
        <f t="shared" si="58"/>
        <v>3565</v>
      </c>
      <c r="G70" s="175">
        <f t="shared" si="58"/>
        <v>3565</v>
      </c>
      <c r="H70" s="175">
        <f t="shared" si="58"/>
        <v>3565</v>
      </c>
      <c r="I70" s="175">
        <f t="shared" si="58"/>
        <v>3565</v>
      </c>
      <c r="J70" s="175">
        <f t="shared" si="58"/>
        <v>3565</v>
      </c>
      <c r="K70" s="175">
        <f t="shared" si="58"/>
        <v>3565</v>
      </c>
      <c r="L70" s="175">
        <f t="shared" si="58"/>
        <v>3565</v>
      </c>
      <c r="M70" s="175">
        <f t="shared" si="58"/>
        <v>3565</v>
      </c>
      <c r="N70" s="175">
        <f t="shared" si="58"/>
        <v>3565</v>
      </c>
      <c r="O70" s="175">
        <f t="shared" si="58"/>
        <v>3565</v>
      </c>
      <c r="P70" s="176">
        <f t="shared" si="58"/>
        <v>42780</v>
      </c>
      <c r="Q70" s="295">
        <f t="shared" si="58"/>
        <v>189990</v>
      </c>
    </row>
    <row r="71" spans="2:17" ht="19.5" customHeight="1" outlineLevel="2">
      <c r="B71" s="177" t="s">
        <v>92</v>
      </c>
      <c r="C71" s="178" t="s">
        <v>93</v>
      </c>
      <c r="D71" s="179">
        <f>'Rok 4'!O71</f>
        <v>0</v>
      </c>
      <c r="E71" s="179">
        <f aca="true" t="shared" si="59" ref="E71:O71">D$71</f>
        <v>0</v>
      </c>
      <c r="F71" s="179">
        <f t="shared" si="59"/>
        <v>0</v>
      </c>
      <c r="G71" s="179">
        <f t="shared" si="59"/>
        <v>0</v>
      </c>
      <c r="H71" s="179">
        <f t="shared" si="59"/>
        <v>0</v>
      </c>
      <c r="I71" s="179">
        <f t="shared" si="59"/>
        <v>0</v>
      </c>
      <c r="J71" s="179">
        <f t="shared" si="59"/>
        <v>0</v>
      </c>
      <c r="K71" s="179">
        <f t="shared" si="59"/>
        <v>0</v>
      </c>
      <c r="L71" s="179">
        <f t="shared" si="59"/>
        <v>0</v>
      </c>
      <c r="M71" s="179">
        <f t="shared" si="59"/>
        <v>0</v>
      </c>
      <c r="N71" s="179">
        <f>M$71</f>
        <v>0</v>
      </c>
      <c r="O71" s="179">
        <f t="shared" si="59"/>
        <v>0</v>
      </c>
      <c r="P71" s="180">
        <f>SUM(D71:O71)</f>
        <v>0</v>
      </c>
      <c r="Q71" s="296">
        <f>P71+'Rok 4'!Q71</f>
        <v>0</v>
      </c>
    </row>
    <row r="72" spans="2:17" ht="19.5" customHeight="1" outlineLevel="2">
      <c r="B72" s="181" t="s">
        <v>92</v>
      </c>
      <c r="C72" s="182" t="s">
        <v>94</v>
      </c>
      <c r="D72" s="179">
        <f>'Rok 4'!O72</f>
        <v>0</v>
      </c>
      <c r="E72" s="183">
        <f aca="true" t="shared" si="60" ref="E72:O72">D$72</f>
        <v>0</v>
      </c>
      <c r="F72" s="183">
        <f t="shared" si="60"/>
        <v>0</v>
      </c>
      <c r="G72" s="183">
        <f t="shared" si="60"/>
        <v>0</v>
      </c>
      <c r="H72" s="183">
        <f t="shared" si="60"/>
        <v>0</v>
      </c>
      <c r="I72" s="183">
        <f t="shared" si="60"/>
        <v>0</v>
      </c>
      <c r="J72" s="183">
        <f t="shared" si="60"/>
        <v>0</v>
      </c>
      <c r="K72" s="183">
        <f t="shared" si="60"/>
        <v>0</v>
      </c>
      <c r="L72" s="183">
        <f t="shared" si="60"/>
        <v>0</v>
      </c>
      <c r="M72" s="183">
        <f t="shared" si="60"/>
        <v>0</v>
      </c>
      <c r="N72" s="183">
        <f>M$72</f>
        <v>0</v>
      </c>
      <c r="O72" s="183">
        <f t="shared" si="60"/>
        <v>0</v>
      </c>
      <c r="P72" s="184">
        <f>SUM(D72:O72)</f>
        <v>0</v>
      </c>
      <c r="Q72" s="296">
        <f>P72+'Rok 4'!Q72</f>
        <v>0</v>
      </c>
    </row>
    <row r="73" spans="2:17" ht="19.5" customHeight="1" outlineLevel="2">
      <c r="B73" s="181" t="s">
        <v>92</v>
      </c>
      <c r="C73" s="182" t="s">
        <v>95</v>
      </c>
      <c r="D73" s="179">
        <f>'Rok 4'!O73</f>
        <v>0</v>
      </c>
      <c r="E73" s="183">
        <f aca="true" t="shared" si="61" ref="E73:O73">D$73</f>
        <v>0</v>
      </c>
      <c r="F73" s="183">
        <f t="shared" si="61"/>
        <v>0</v>
      </c>
      <c r="G73" s="183">
        <f t="shared" si="61"/>
        <v>0</v>
      </c>
      <c r="H73" s="183">
        <f t="shared" si="61"/>
        <v>0</v>
      </c>
      <c r="I73" s="183">
        <f t="shared" si="61"/>
        <v>0</v>
      </c>
      <c r="J73" s="183">
        <f t="shared" si="61"/>
        <v>0</v>
      </c>
      <c r="K73" s="183">
        <f t="shared" si="61"/>
        <v>0</v>
      </c>
      <c r="L73" s="183">
        <f t="shared" si="61"/>
        <v>0</v>
      </c>
      <c r="M73" s="183">
        <f t="shared" si="61"/>
        <v>0</v>
      </c>
      <c r="N73" s="183">
        <f>M$73</f>
        <v>0</v>
      </c>
      <c r="O73" s="183">
        <f t="shared" si="61"/>
        <v>0</v>
      </c>
      <c r="P73" s="184">
        <f>SUM(D73:O73)</f>
        <v>0</v>
      </c>
      <c r="Q73" s="296">
        <f>P73+'Rok 4'!Q73</f>
        <v>0</v>
      </c>
    </row>
    <row r="74" spans="2:17" ht="19.5" customHeight="1" outlineLevel="2">
      <c r="B74" s="185" t="s">
        <v>92</v>
      </c>
      <c r="C74" s="186" t="s">
        <v>48</v>
      </c>
      <c r="D74" s="179">
        <f>'Rok 4'!O74</f>
        <v>0</v>
      </c>
      <c r="E74" s="187">
        <f aca="true" t="shared" si="62" ref="E74:O74">D$74</f>
        <v>0</v>
      </c>
      <c r="F74" s="187">
        <f t="shared" si="62"/>
        <v>0</v>
      </c>
      <c r="G74" s="187">
        <f t="shared" si="62"/>
        <v>0</v>
      </c>
      <c r="H74" s="187">
        <f t="shared" si="62"/>
        <v>0</v>
      </c>
      <c r="I74" s="187">
        <f t="shared" si="62"/>
        <v>0</v>
      </c>
      <c r="J74" s="187">
        <f t="shared" si="62"/>
        <v>0</v>
      </c>
      <c r="K74" s="187">
        <f t="shared" si="62"/>
        <v>0</v>
      </c>
      <c r="L74" s="187">
        <f t="shared" si="62"/>
        <v>0</v>
      </c>
      <c r="M74" s="187">
        <f t="shared" si="62"/>
        <v>0</v>
      </c>
      <c r="N74" s="187">
        <f>M$74</f>
        <v>0</v>
      </c>
      <c r="O74" s="187">
        <f t="shared" si="62"/>
        <v>0</v>
      </c>
      <c r="P74" s="188">
        <f>SUM(D74:O74)</f>
        <v>0</v>
      </c>
      <c r="Q74" s="296">
        <f>P74+'Rok 4'!Q74</f>
        <v>0</v>
      </c>
    </row>
    <row r="75" spans="2:17" s="54" customFormat="1" ht="19.5" customHeight="1" outlineLevel="1">
      <c r="B75" s="189" t="s">
        <v>96</v>
      </c>
      <c r="C75" s="190"/>
      <c r="D75" s="191">
        <f aca="true" t="shared" si="63" ref="D75:Q75">SUBTOTAL(9,D71:D74)</f>
        <v>0</v>
      </c>
      <c r="E75" s="191">
        <f t="shared" si="63"/>
        <v>0</v>
      </c>
      <c r="F75" s="191">
        <f t="shared" si="63"/>
        <v>0</v>
      </c>
      <c r="G75" s="191">
        <f t="shared" si="63"/>
        <v>0</v>
      </c>
      <c r="H75" s="191">
        <f t="shared" si="63"/>
        <v>0</v>
      </c>
      <c r="I75" s="191">
        <f t="shared" si="63"/>
        <v>0</v>
      </c>
      <c r="J75" s="191">
        <f t="shared" si="63"/>
        <v>0</v>
      </c>
      <c r="K75" s="191">
        <f t="shared" si="63"/>
        <v>0</v>
      </c>
      <c r="L75" s="191">
        <f t="shared" si="63"/>
        <v>0</v>
      </c>
      <c r="M75" s="191">
        <f t="shared" si="63"/>
        <v>0</v>
      </c>
      <c r="N75" s="191">
        <f t="shared" si="63"/>
        <v>0</v>
      </c>
      <c r="O75" s="191">
        <f t="shared" si="63"/>
        <v>0</v>
      </c>
      <c r="P75" s="192">
        <f t="shared" si="63"/>
        <v>0</v>
      </c>
      <c r="Q75" s="297">
        <f t="shared" si="63"/>
        <v>0</v>
      </c>
    </row>
    <row r="76" spans="2:17" ht="19.5" customHeight="1" outlineLevel="2">
      <c r="B76" s="193" t="s">
        <v>97</v>
      </c>
      <c r="C76" s="194" t="s">
        <v>98</v>
      </c>
      <c r="D76" s="195">
        <v>0</v>
      </c>
      <c r="E76" s="195">
        <v>0</v>
      </c>
      <c r="F76" s="195"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6">
        <f>SUM(D76:O76)</f>
        <v>0</v>
      </c>
      <c r="Q76" s="298">
        <f>P76+'Rok 4'!Q76</f>
        <v>62500</v>
      </c>
    </row>
    <row r="77" spans="2:17" ht="19.5" customHeight="1" outlineLevel="2">
      <c r="B77" s="197" t="s">
        <v>97</v>
      </c>
      <c r="C77" s="198" t="s">
        <v>99</v>
      </c>
      <c r="D77" s="199">
        <v>0</v>
      </c>
      <c r="E77" s="199">
        <v>0</v>
      </c>
      <c r="F77" s="199">
        <v>0</v>
      </c>
      <c r="G77" s="199">
        <v>0</v>
      </c>
      <c r="H77" s="199">
        <v>0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200">
        <f>SUM(D77:O77)</f>
        <v>0</v>
      </c>
      <c r="Q77" s="298">
        <f>P77+'Rok 4'!Q77</f>
        <v>192000</v>
      </c>
    </row>
    <row r="78" spans="2:17" ht="19.5" customHeight="1" outlineLevel="2">
      <c r="B78" s="197" t="s">
        <v>97</v>
      </c>
      <c r="C78" s="198" t="s">
        <v>130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200">
        <f>SUM(D78:O78)</f>
        <v>0</v>
      </c>
      <c r="Q78" s="298">
        <f>P78+'Rok 4'!Q78</f>
        <v>260800</v>
      </c>
    </row>
    <row r="79" spans="2:17" ht="19.5" customHeight="1" outlineLevel="2">
      <c r="B79" s="201" t="s">
        <v>97</v>
      </c>
      <c r="C79" s="202" t="s">
        <v>100</v>
      </c>
      <c r="D79" s="203">
        <v>0</v>
      </c>
      <c r="E79" s="203">
        <v>0</v>
      </c>
      <c r="F79" s="203">
        <v>0</v>
      </c>
      <c r="G79" s="203">
        <v>0</v>
      </c>
      <c r="H79" s="203">
        <v>0</v>
      </c>
      <c r="I79" s="203">
        <v>0</v>
      </c>
      <c r="J79" s="203">
        <v>0</v>
      </c>
      <c r="K79" s="203">
        <v>0</v>
      </c>
      <c r="L79" s="203">
        <v>0</v>
      </c>
      <c r="M79" s="203">
        <v>0</v>
      </c>
      <c r="N79" s="203">
        <v>0</v>
      </c>
      <c r="O79" s="203">
        <v>0</v>
      </c>
      <c r="P79" s="204">
        <f>SUM(D79:O79)</f>
        <v>0</v>
      </c>
      <c r="Q79" s="298">
        <f>P79+'Rok 4'!Q79</f>
        <v>361160</v>
      </c>
    </row>
    <row r="80" spans="2:17" s="54" customFormat="1" ht="19.5" customHeight="1" outlineLevel="1">
      <c r="B80" s="310" t="s">
        <v>101</v>
      </c>
      <c r="C80" s="310"/>
      <c r="D80" s="205">
        <f aca="true" t="shared" si="64" ref="D80:O80">SUBTOTAL(9,D76:D79)</f>
        <v>0</v>
      </c>
      <c r="E80" s="205">
        <f t="shared" si="64"/>
        <v>0</v>
      </c>
      <c r="F80" s="205">
        <f t="shared" si="64"/>
        <v>0</v>
      </c>
      <c r="G80" s="205">
        <f t="shared" si="64"/>
        <v>0</v>
      </c>
      <c r="H80" s="205">
        <f t="shared" si="64"/>
        <v>0</v>
      </c>
      <c r="I80" s="205">
        <f t="shared" si="64"/>
        <v>0</v>
      </c>
      <c r="J80" s="205">
        <f t="shared" si="64"/>
        <v>0</v>
      </c>
      <c r="K80" s="205">
        <f t="shared" si="64"/>
        <v>0</v>
      </c>
      <c r="L80" s="205">
        <f t="shared" si="64"/>
        <v>0</v>
      </c>
      <c r="M80" s="205">
        <f t="shared" si="64"/>
        <v>0</v>
      </c>
      <c r="N80" s="205">
        <f t="shared" si="64"/>
        <v>0</v>
      </c>
      <c r="O80" s="205">
        <f t="shared" si="64"/>
        <v>0</v>
      </c>
      <c r="P80" s="206">
        <f>SUM(D80:O80)</f>
        <v>0</v>
      </c>
      <c r="Q80" s="206">
        <f>SUM(D80:O80)</f>
        <v>0</v>
      </c>
    </row>
    <row r="81" spans="2:17" s="54" customFormat="1" ht="19.5" customHeight="1">
      <c r="B81" s="311" t="s">
        <v>102</v>
      </c>
      <c r="C81" s="311"/>
      <c r="D81" s="207">
        <f aca="true" t="shared" si="65" ref="D81:Q81">SUBTOTAL(9,D16:D79)</f>
        <v>42539</v>
      </c>
      <c r="E81" s="207">
        <f t="shared" si="65"/>
        <v>42539</v>
      </c>
      <c r="F81" s="207">
        <f t="shared" si="65"/>
        <v>42539</v>
      </c>
      <c r="G81" s="207">
        <f t="shared" si="65"/>
        <v>42539</v>
      </c>
      <c r="H81" s="207">
        <f t="shared" si="65"/>
        <v>42539</v>
      </c>
      <c r="I81" s="207">
        <f t="shared" si="65"/>
        <v>42539</v>
      </c>
      <c r="J81" s="207">
        <f t="shared" si="65"/>
        <v>40539</v>
      </c>
      <c r="K81" s="207">
        <f t="shared" si="65"/>
        <v>40539</v>
      </c>
      <c r="L81" s="207">
        <f t="shared" si="65"/>
        <v>42539</v>
      </c>
      <c r="M81" s="207">
        <f t="shared" si="65"/>
        <v>42539</v>
      </c>
      <c r="N81" s="207">
        <f>SUBTOTAL(9,N16:N79)</f>
        <v>42539</v>
      </c>
      <c r="O81" s="207">
        <f t="shared" si="65"/>
        <v>42539</v>
      </c>
      <c r="P81" s="208">
        <f t="shared" si="65"/>
        <v>506468</v>
      </c>
      <c r="Q81" s="208">
        <f t="shared" si="65"/>
        <v>3461530</v>
      </c>
    </row>
    <row r="82" spans="2:17" s="54" customFormat="1" ht="15" customHeight="1">
      <c r="B82" s="209"/>
      <c r="C82" s="209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</row>
    <row r="83" spans="2:17" s="54" customFormat="1" ht="15.75" customHeight="1">
      <c r="B83" s="305" t="s">
        <v>103</v>
      </c>
      <c r="C83" s="305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76" t="s">
        <v>104</v>
      </c>
      <c r="Q83" s="276" t="s">
        <v>119</v>
      </c>
    </row>
    <row r="84" spans="2:256" s="54" customFormat="1" ht="31.5" customHeight="1">
      <c r="B84" s="312" t="s">
        <v>105</v>
      </c>
      <c r="C84" s="312"/>
      <c r="D84" s="212">
        <f>D13-D81</f>
        <v>12735</v>
      </c>
      <c r="E84" s="212">
        <f aca="true" t="shared" si="66" ref="E84:O84">E13-E81</f>
        <v>12735</v>
      </c>
      <c r="F84" s="212">
        <f t="shared" si="66"/>
        <v>12735</v>
      </c>
      <c r="G84" s="212">
        <f t="shared" si="66"/>
        <v>12735</v>
      </c>
      <c r="H84" s="212">
        <f t="shared" si="66"/>
        <v>12735</v>
      </c>
      <c r="I84" s="212">
        <f t="shared" si="66"/>
        <v>12735</v>
      </c>
      <c r="J84" s="212">
        <f t="shared" si="66"/>
        <v>14735</v>
      </c>
      <c r="K84" s="212">
        <f t="shared" si="66"/>
        <v>14735</v>
      </c>
      <c r="L84" s="212">
        <f t="shared" si="66"/>
        <v>12735</v>
      </c>
      <c r="M84" s="212">
        <f t="shared" si="66"/>
        <v>12735</v>
      </c>
      <c r="N84" s="212">
        <f t="shared" si="66"/>
        <v>12735</v>
      </c>
      <c r="O84" s="212">
        <f t="shared" si="66"/>
        <v>12735</v>
      </c>
      <c r="P84" s="213">
        <f>SUM(D84:O84)</f>
        <v>156820</v>
      </c>
      <c r="Q84" s="213">
        <f>P84+'Rok 4'!Q84</f>
        <v>372910</v>
      </c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  <c r="IU84" s="59"/>
      <c r="IV84" s="59"/>
    </row>
    <row r="85" spans="2:4" s="13" customFormat="1" ht="27" customHeight="1">
      <c r="B85" s="313" t="s">
        <v>106</v>
      </c>
      <c r="C85" s="313"/>
      <c r="D85" s="4"/>
    </row>
    <row r="86" spans="2:17" s="7" customFormat="1" ht="32.25" customHeight="1">
      <c r="B86" s="314" t="s">
        <v>107</v>
      </c>
      <c r="C86" s="314"/>
      <c r="D86" s="214">
        <f aca="true" t="shared" si="67" ref="D86:O86">D3+D13-D81</f>
        <v>313825</v>
      </c>
      <c r="E86" s="214">
        <f t="shared" si="67"/>
        <v>326560</v>
      </c>
      <c r="F86" s="214">
        <f t="shared" si="67"/>
        <v>339295</v>
      </c>
      <c r="G86" s="214">
        <f t="shared" si="67"/>
        <v>352030</v>
      </c>
      <c r="H86" s="214">
        <f t="shared" si="67"/>
        <v>364765</v>
      </c>
      <c r="I86" s="214">
        <f t="shared" si="67"/>
        <v>377500</v>
      </c>
      <c r="J86" s="214">
        <f t="shared" si="67"/>
        <v>392235</v>
      </c>
      <c r="K86" s="214">
        <f t="shared" si="67"/>
        <v>406970</v>
      </c>
      <c r="L86" s="214">
        <f t="shared" si="67"/>
        <v>419705</v>
      </c>
      <c r="M86" s="214">
        <f t="shared" si="67"/>
        <v>432440</v>
      </c>
      <c r="N86" s="214">
        <f t="shared" si="67"/>
        <v>445175</v>
      </c>
      <c r="O86" s="215">
        <f t="shared" si="67"/>
        <v>457910</v>
      </c>
      <c r="P86" s="216"/>
      <c r="Q86" s="216"/>
    </row>
    <row r="87" spans="2:17" ht="12.75">
      <c r="B87" s="1"/>
      <c r="C87" s="1"/>
      <c r="D87" s="1"/>
      <c r="E87" s="1"/>
      <c r="F87" s="1"/>
      <c r="G87" s="1"/>
      <c r="H87" s="217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30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"/>
      <c r="C89" s="1"/>
      <c r="D89" s="1"/>
      <c r="E89" s="1"/>
      <c r="F89" s="1"/>
      <c r="G89" s="1"/>
      <c r="H89" s="218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</sheetData>
  <mergeCells count="15">
    <mergeCell ref="B85:C85"/>
    <mergeCell ref="B86:C86"/>
    <mergeCell ref="B80:C80"/>
    <mergeCell ref="B81:C81"/>
    <mergeCell ref="B83:C83"/>
    <mergeCell ref="B84:C84"/>
    <mergeCell ref="B45:C45"/>
    <mergeCell ref="B46:C46"/>
    <mergeCell ref="D46:G46"/>
    <mergeCell ref="B55:C55"/>
    <mergeCell ref="B1:C1"/>
    <mergeCell ref="D1:G1"/>
    <mergeCell ref="B2:C2"/>
    <mergeCell ref="P2:P3"/>
    <mergeCell ref="B3:C3"/>
  </mergeCells>
  <printOptions horizontalCentered="1"/>
  <pageMargins left="0.19652777777777777" right="0.19652777777777777" top="0.15763888888888888" bottom="0.15763888888888888" header="0.5118055555555556" footer="0.5118055555555556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created xsi:type="dcterms:W3CDTF">2010-11-28T14:59:57Z</dcterms:created>
  <dcterms:modified xsi:type="dcterms:W3CDTF">2010-11-28T14:59:57Z</dcterms:modified>
  <cp:category/>
  <cp:version/>
  <cp:contentType/>
  <cp:contentStatus/>
</cp:coreProperties>
</file>